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drawings/drawing3.xml" ContentType="application/vnd.openxmlformats-officedocument.drawing+xml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drawings/drawing4.xml" ContentType="application/vnd.openxmlformats-officedocument.drawing+xml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Nancy\Desktop\Jenni\"/>
    </mc:Choice>
  </mc:AlternateContent>
  <xr:revisionPtr revIDLastSave="0" documentId="13_ncr:1_{26F21C31-08BF-463B-8922-0C8C001614FE}" xr6:coauthVersionLast="47" xr6:coauthVersionMax="47" xr10:uidLastSave="{00000000-0000-0000-0000-000000000000}"/>
  <bookViews>
    <workbookView xWindow="-120" yWindow="-120" windowWidth="20730" windowHeight="11160" firstSheet="1" activeTab="1" xr2:uid="{3B527287-F5B9-4F90-BB86-59DF70A59B32}"/>
  </bookViews>
  <sheets>
    <sheet name="QuickBooks Desktop Export Tips" sheetId="6" state="hidden" r:id="rId1"/>
    <sheet name="BS" sheetId="1" r:id="rId2"/>
    <sheet name="Monthly" sheetId="3" r:id="rId3"/>
    <sheet name="PYC" sheetId="5" r:id="rId4"/>
  </sheets>
  <definedNames>
    <definedName name="LOCAL_MYSQL_DATE_FORMAT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Titles" localSheetId="1">BS!$A:$E,BS!$4:$4</definedName>
    <definedName name="_xlnm.Print_Titles" localSheetId="2">Monthly!$A:$G,Monthly!$4:$4</definedName>
    <definedName name="_xlnm.Print_Titles" localSheetId="3">PYC!$A:$G,PYC!$4:$5</definedName>
    <definedName name="QB_BASIS_4" localSheetId="1" hidden="1">BS!$F$3</definedName>
    <definedName name="QB_BASIS_4" localSheetId="2" hidden="1">Monthly!$L$3</definedName>
    <definedName name="QB_BASIS_4" localSheetId="3" hidden="1">PYC!$N$3</definedName>
    <definedName name="QB_COLUMN_29" localSheetId="1" hidden="1">BS!$F$4</definedName>
    <definedName name="QB_COLUMN_2921" localSheetId="2" hidden="1">Monthly!$H$4</definedName>
    <definedName name="QB_COLUMN_2922" localSheetId="2" hidden="1">Monthly!$J$4</definedName>
    <definedName name="QB_COLUMN_2930" localSheetId="2" hidden="1">Monthly!$L$4</definedName>
    <definedName name="QB_COLUMN_59200" localSheetId="3" hidden="1">PYC!$H$5</definedName>
    <definedName name="QB_COLUMN_61210" localSheetId="3" hidden="1">PYC!$J$5</definedName>
    <definedName name="QB_COLUMN_63620" localSheetId="3" hidden="1">PYC!$L$5</definedName>
    <definedName name="QB_COLUMN_64830" localSheetId="3" hidden="1">PYC!$N$5</definedName>
    <definedName name="QB_COMPANY_0" localSheetId="1" hidden="1">BS!$A$1</definedName>
    <definedName name="QB_COMPANY_0" localSheetId="2" hidden="1">Monthly!$A$1</definedName>
    <definedName name="QB_COMPANY_0" localSheetId="3" hidden="1">PYC!$A$1</definedName>
    <definedName name="QB_DATA_0" localSheetId="1" hidden="1">BS!$8:$8,BS!$9:$9,BS!$10:$10,BS!$11:$11,BS!$14:$14,BS!$15:$15,BS!$19:$19,BS!$20:$20,BS!$21:$21,BS!$22:$22,BS!$23:$23,BS!$30:$30,BS!$31:$31,BS!$32:$32,BS!$37:$37,BS!$38:$38</definedName>
    <definedName name="QB_DATA_0" localSheetId="2" hidden="1">Monthly!$7:$7,Monthly!$13:$13,Monthly!$14:$14,Monthly!$15:$15,Monthly!$16:$16,Monthly!$17:$17,Monthly!$18:$18,Monthly!$19:$19,Monthly!$20:$20,Monthly!$21:$21,Monthly!$24:$24,Monthly!$25:$25,Monthly!$26:$26,Monthly!$27:$27,Monthly!$29:$29,Monthly!$30:$30</definedName>
    <definedName name="QB_DATA_0" localSheetId="3" hidden="1">PYC!$8:$8,PYC!$9:$9,PYC!$15:$15,PYC!$16:$16,PYC!$17:$17,PYC!$18:$18,PYC!$19:$19,PYC!$20:$20,PYC!$21:$21,PYC!$22:$22,PYC!$23:$23,PYC!$24:$24,PYC!$27:$27,PYC!$28:$28,PYC!$29:$29,PYC!$30:$30</definedName>
    <definedName name="QB_DATA_1" localSheetId="1" hidden="1">BS!$39:$39,BS!$40:$40</definedName>
    <definedName name="QB_DATA_1" localSheetId="2" hidden="1">Monthly!$33:$33,Monthly!$36:$36</definedName>
    <definedName name="QB_DATA_1" localSheetId="3" hidden="1">PYC!$32:$32,PYC!$33:$33,PYC!$34:$34,PYC!$37:$37,PYC!$40:$40</definedName>
    <definedName name="QB_FORMULA_0" localSheetId="1" hidden="1">BS!$F$12,BS!$F$16,BS!$F$17,BS!$F$24,BS!$F$25,BS!$F$33,BS!$F$34,BS!$F$35,BS!$F$41,BS!$F$42</definedName>
    <definedName name="QB_FORMULA_0" localSheetId="2" hidden="1">Monthly!$L$7,Monthly!$H$8,Monthly!$J$8,Monthly!$L$8,Monthly!$H$9,Monthly!$J$9,Monthly!$L$9,Monthly!$L$13,Monthly!$L$14,Monthly!$L$15,Monthly!$L$16,Monthly!$L$17,Monthly!$L$18,Monthly!$L$19,Monthly!$L$20,Monthly!$L$21</definedName>
    <definedName name="QB_FORMULA_0" localSheetId="3" hidden="1">PYC!$L$8,PYC!$N$8,PYC!$L$9,PYC!$N$9,PYC!$H$10,PYC!$J$10,PYC!$L$10,PYC!$N$10,PYC!$H$11,PYC!$J$11,PYC!$L$11,PYC!$N$11,PYC!$L$15,PYC!$N$15,PYC!$L$16,PYC!$N$16</definedName>
    <definedName name="QB_FORMULA_1" localSheetId="2" hidden="1">Monthly!$H$22,Monthly!$J$22,Monthly!$L$22,Monthly!$L$24,Monthly!$L$25,Monthly!$L$26,Monthly!$L$27,Monthly!$H$28,Monthly!$J$28,Monthly!$L$28,Monthly!$L$29,Monthly!$L$30,Monthly!$H$31,Monthly!$J$31,Monthly!$L$31,Monthly!$L$33</definedName>
    <definedName name="QB_FORMULA_1" localSheetId="3" hidden="1">PYC!$L$17,PYC!$N$17,PYC!$L$18,PYC!$N$18,PYC!$L$19,PYC!$N$19,PYC!$L$20,PYC!$N$20,PYC!$L$21,PYC!$N$21,PYC!$L$22,PYC!$N$22,PYC!$L$23,PYC!$N$23,PYC!$L$24,PYC!$N$24</definedName>
    <definedName name="QB_FORMULA_2" localSheetId="2" hidden="1">Monthly!$H$34,Monthly!$J$34,Monthly!$L$34,Monthly!$L$36,Monthly!$H$37,Monthly!$J$37,Monthly!$L$37,Monthly!$H$38,Monthly!$J$38,Monthly!$L$38,Monthly!$H$39,Monthly!$J$39,Monthly!$L$39,Monthly!$H$40,Monthly!$J$40,Monthly!$L$40</definedName>
    <definedName name="QB_FORMULA_2" localSheetId="3" hidden="1">PYC!$H$25,PYC!$J$25,PYC!$L$25,PYC!$N$25,PYC!$L$27,PYC!$N$27,PYC!$L$28,PYC!$N$28,PYC!$L$29,PYC!$N$29,PYC!$L$30,PYC!$N$30,PYC!$H$31,PYC!$J$31,PYC!$L$31,PYC!$N$31</definedName>
    <definedName name="QB_FORMULA_3" localSheetId="3" hidden="1">PYC!$L$32,PYC!$N$32,PYC!$L$33,PYC!$N$33,PYC!$L$34,PYC!$N$34,PYC!$H$35,PYC!$J$35,PYC!$L$35,PYC!$N$35,PYC!$L$37,PYC!$N$37,PYC!$H$38,PYC!$J$38,PYC!$L$38,PYC!$N$38</definedName>
    <definedName name="QB_FORMULA_4" localSheetId="3" hidden="1">PYC!$L$40,PYC!$N$40,PYC!$H$41,PYC!$J$41,PYC!$L$41,PYC!$N$41,PYC!$H$42,PYC!$J$42,PYC!$L$42,PYC!$N$42,PYC!$H$43,PYC!$J$43,PYC!$L$43,PYC!$N$43,PYC!$H$44,PYC!$J$44</definedName>
    <definedName name="QB_FORMULA_5" localSheetId="3" hidden="1">PYC!$L$44,PYC!$N$44</definedName>
    <definedName name="QB_ROW_1" localSheetId="1" hidden="1">BS!$A$5</definedName>
    <definedName name="QB_ROW_100260" localSheetId="2" hidden="1">Monthly!$G$27</definedName>
    <definedName name="QB_ROW_100260" localSheetId="3" hidden="1">PYC!$G$30</definedName>
    <definedName name="QB_ROW_1011" localSheetId="1" hidden="1">BS!$B$6</definedName>
    <definedName name="QB_ROW_101260" localSheetId="2" hidden="1">Monthly!$G$26</definedName>
    <definedName name="QB_ROW_101260" localSheetId="3" hidden="1">PYC!$G$29</definedName>
    <definedName name="QB_ROW_102260" localSheetId="2" hidden="1">Monthly!$G$24</definedName>
    <definedName name="QB_ROW_102260" localSheetId="3" hidden="1">PYC!$G$27</definedName>
    <definedName name="QB_ROW_103260" localSheetId="2" hidden="1">Monthly!$G$25</definedName>
    <definedName name="QB_ROW_103260" localSheetId="3" hidden="1">PYC!$G$28</definedName>
    <definedName name="QB_ROW_105260" localSheetId="2" hidden="1">Monthly!$G$19</definedName>
    <definedName name="QB_ROW_105260" localSheetId="3" hidden="1">PYC!$G$21</definedName>
    <definedName name="QB_ROW_106220" localSheetId="1" hidden="1">BS!$C$20</definedName>
    <definedName name="QB_ROW_12031" localSheetId="1" hidden="1">BS!$D$29</definedName>
    <definedName name="QB_ROW_12331" localSheetId="1" hidden="1">BS!$D$33</definedName>
    <definedName name="QB_ROW_1311" localSheetId="1" hidden="1">BS!$B$17</definedName>
    <definedName name="QB_ROW_13250" localSheetId="2" hidden="1">Monthly!$F$29</definedName>
    <definedName name="QB_ROW_13250" localSheetId="3" hidden="1">PYC!$F$33</definedName>
    <definedName name="QB_ROW_14011" localSheetId="1" hidden="1">BS!$B$36</definedName>
    <definedName name="QB_ROW_14311" localSheetId="1" hidden="1">BS!$B$41</definedName>
    <definedName name="QB_ROW_16250" localSheetId="2" hidden="1">Monthly!$F$36</definedName>
    <definedName name="QB_ROW_16250" localSheetId="3" hidden="1">PYC!$F$40</definedName>
    <definedName name="QB_ROW_17221" localSheetId="1" hidden="1">BS!$C$40</definedName>
    <definedName name="QB_ROW_18250" localSheetId="2" hidden="1">Monthly!$F$30</definedName>
    <definedName name="QB_ROW_18250" localSheetId="3" hidden="1">PYC!$F$34</definedName>
    <definedName name="QB_ROW_18301" localSheetId="2" hidden="1">Monthly!$A$40</definedName>
    <definedName name="QB_ROW_18301" localSheetId="3" hidden="1">PYC!$A$44</definedName>
    <definedName name="QB_ROW_19011" localSheetId="2" hidden="1">Monthly!$B$5</definedName>
    <definedName name="QB_ROW_19011" localSheetId="3" hidden="1">PYC!$B$6</definedName>
    <definedName name="QB_ROW_19311" localSheetId="2" hidden="1">Monthly!$B$39</definedName>
    <definedName name="QB_ROW_19311" localSheetId="3" hidden="1">PYC!$B$43</definedName>
    <definedName name="QB_ROW_20031" localSheetId="2" hidden="1">Monthly!$D$6</definedName>
    <definedName name="QB_ROW_20031" localSheetId="3" hidden="1">PYC!$D$7</definedName>
    <definedName name="QB_ROW_2021" localSheetId="1" hidden="1">BS!$C$7</definedName>
    <definedName name="QB_ROW_20331" localSheetId="2" hidden="1">Monthly!$D$8</definedName>
    <definedName name="QB_ROW_20331" localSheetId="3" hidden="1">PYC!$D$10</definedName>
    <definedName name="QB_ROW_21031" localSheetId="2" hidden="1">Monthly!$D$10</definedName>
    <definedName name="QB_ROW_21031" localSheetId="3" hidden="1">PYC!$D$12</definedName>
    <definedName name="QB_ROW_21260" localSheetId="2" hidden="1">Monthly!$G$21</definedName>
    <definedName name="QB_ROW_21260" localSheetId="3" hidden="1">PYC!$G$23</definedName>
    <definedName name="QB_ROW_21331" localSheetId="2" hidden="1">Monthly!$D$38</definedName>
    <definedName name="QB_ROW_21331" localSheetId="3" hidden="1">PYC!$D$42</definedName>
    <definedName name="QB_ROW_2321" localSheetId="1" hidden="1">BS!$C$12</definedName>
    <definedName name="QB_ROW_23220" localSheetId="1" hidden="1">BS!$C$39</definedName>
    <definedName name="QB_ROW_26230" localSheetId="1" hidden="1">BS!$D$9</definedName>
    <definedName name="QB_ROW_301" localSheetId="1" hidden="1">BS!$A$25</definedName>
    <definedName name="QB_ROW_30240" localSheetId="3" hidden="1">PYC!$E$8</definedName>
    <definedName name="QB_ROW_36050" localSheetId="2" hidden="1">Monthly!$F$12</definedName>
    <definedName name="QB_ROW_36050" localSheetId="3" hidden="1">PYC!$F$14</definedName>
    <definedName name="QB_ROW_36260" localSheetId="3" hidden="1">PYC!$G$24</definedName>
    <definedName name="QB_ROW_36350" localSheetId="2" hidden="1">Monthly!$F$22</definedName>
    <definedName name="QB_ROW_36350" localSheetId="3" hidden="1">PYC!$F$25</definedName>
    <definedName name="QB_ROW_4021" localSheetId="1" hidden="1">BS!$C$13</definedName>
    <definedName name="QB_ROW_42260" localSheetId="2" hidden="1">Monthly!$G$16</definedName>
    <definedName name="QB_ROW_42260" localSheetId="3" hidden="1">PYC!$G$18</definedName>
    <definedName name="QB_ROW_4321" localSheetId="1" hidden="1">BS!$C$16</definedName>
    <definedName name="QB_ROW_44230" localSheetId="1" hidden="1">BS!$D$11</definedName>
    <definedName name="QB_ROW_48220" localSheetId="1" hidden="1">BS!$C$22</definedName>
    <definedName name="QB_ROW_5011" localSheetId="1" hidden="1">BS!$B$18</definedName>
    <definedName name="QB_ROW_50220" localSheetId="1" hidden="1">BS!$C$37</definedName>
    <definedName name="QB_ROW_52240" localSheetId="1" hidden="1">BS!$E$30</definedName>
    <definedName name="QB_ROW_5311" localSheetId="1" hidden="1">BS!$B$24</definedName>
    <definedName name="QB_ROW_54220" localSheetId="1" hidden="1">BS!$C$38</definedName>
    <definedName name="QB_ROW_55230" localSheetId="1" hidden="1">BS!$D$14</definedName>
    <definedName name="QB_ROW_56220" localSheetId="1" hidden="1">BS!$C$23</definedName>
    <definedName name="QB_ROW_57220" localSheetId="1" hidden="1">BS!$C$21</definedName>
    <definedName name="QB_ROW_58240" localSheetId="1" hidden="1">BS!$E$31</definedName>
    <definedName name="QB_ROW_59230" localSheetId="1" hidden="1">BS!$D$15</definedName>
    <definedName name="QB_ROW_6240" localSheetId="2" hidden="1">Monthly!$E$7</definedName>
    <definedName name="QB_ROW_6240" localSheetId="3" hidden="1">PYC!$E$9</definedName>
    <definedName name="QB_ROW_63250" localSheetId="3" hidden="1">PYC!$F$32</definedName>
    <definedName name="QB_ROW_7001" localSheetId="1" hidden="1">BS!$A$26</definedName>
    <definedName name="QB_ROW_71040" localSheetId="2" hidden="1">Monthly!$E$35</definedName>
    <definedName name="QB_ROW_71040" localSheetId="3" hidden="1">PYC!$E$39</definedName>
    <definedName name="QB_ROW_71340" localSheetId="2" hidden="1">Monthly!$E$37</definedName>
    <definedName name="QB_ROW_71340" localSheetId="3" hidden="1">PYC!$E$41</definedName>
    <definedName name="QB_ROW_72040" localSheetId="2" hidden="1">Monthly!$E$32</definedName>
    <definedName name="QB_ROW_72040" localSheetId="3" hidden="1">PYC!$E$36</definedName>
    <definedName name="QB_ROW_72340" localSheetId="2" hidden="1">Monthly!$E$34</definedName>
    <definedName name="QB_ROW_72340" localSheetId="3" hidden="1">PYC!$E$38</definedName>
    <definedName name="QB_ROW_7301" localSheetId="1" hidden="1">BS!$A$42</definedName>
    <definedName name="QB_ROW_73040" localSheetId="2" hidden="1">Monthly!$E$11</definedName>
    <definedName name="QB_ROW_73040" localSheetId="3" hidden="1">PYC!$E$13</definedName>
    <definedName name="QB_ROW_73340" localSheetId="2" hidden="1">Monthly!$E$31</definedName>
    <definedName name="QB_ROW_73340" localSheetId="3" hidden="1">PYC!$E$35</definedName>
    <definedName name="QB_ROW_77230" localSheetId="1" hidden="1">BS!$D$8</definedName>
    <definedName name="QB_ROW_78260" localSheetId="2" hidden="1">Monthly!$G$13</definedName>
    <definedName name="QB_ROW_78260" localSheetId="3" hidden="1">PYC!$G$15</definedName>
    <definedName name="QB_ROW_79260" localSheetId="2" hidden="1">Monthly!$G$14</definedName>
    <definedName name="QB_ROW_79260" localSheetId="3" hidden="1">PYC!$G$16</definedName>
    <definedName name="QB_ROW_8011" localSheetId="1" hidden="1">BS!$B$27</definedName>
    <definedName name="QB_ROW_82260" localSheetId="2" hidden="1">Monthly!$G$18</definedName>
    <definedName name="QB_ROW_82260" localSheetId="3" hidden="1">PYC!$G$20</definedName>
    <definedName name="QB_ROW_8311" localSheetId="1" hidden="1">BS!$B$35</definedName>
    <definedName name="QB_ROW_84260" localSheetId="2" hidden="1">Monthly!$G$17</definedName>
    <definedName name="QB_ROW_84260" localSheetId="3" hidden="1">PYC!$G$19</definedName>
    <definedName name="QB_ROW_85240" localSheetId="1" hidden="1">BS!$E$32</definedName>
    <definedName name="QB_ROW_86321" localSheetId="2" hidden="1">Monthly!$C$9</definedName>
    <definedName name="QB_ROW_86321" localSheetId="3" hidden="1">PYC!$C$11</definedName>
    <definedName name="QB_ROW_9021" localSheetId="1" hidden="1">BS!$C$28</definedName>
    <definedName name="QB_ROW_91220" localSheetId="1" hidden="1">BS!$C$19</definedName>
    <definedName name="QB_ROW_92230" localSheetId="1" hidden="1">BS!$D$10</definedName>
    <definedName name="QB_ROW_9250" localSheetId="2" hidden="1">Monthly!$F$33</definedName>
    <definedName name="QB_ROW_9250" localSheetId="3" hidden="1">PYC!$F$37</definedName>
    <definedName name="QB_ROW_9321" localSheetId="1" hidden="1">BS!$C$34</definedName>
    <definedName name="QB_ROW_97260" localSheetId="2" hidden="1">Monthly!$G$15</definedName>
    <definedName name="QB_ROW_97260" localSheetId="3" hidden="1">PYC!$G$17</definedName>
    <definedName name="QB_ROW_98260" localSheetId="2" hidden="1">Monthly!$G$20</definedName>
    <definedName name="QB_ROW_98260" localSheetId="3" hidden="1">PYC!$G$22</definedName>
    <definedName name="QB_ROW_99050" localSheetId="2" hidden="1">Monthly!$F$23</definedName>
    <definedName name="QB_ROW_99050" localSheetId="3" hidden="1">PYC!$F$26</definedName>
    <definedName name="QB_ROW_99350" localSheetId="2" hidden="1">Monthly!$F$28</definedName>
    <definedName name="QB_ROW_99350" localSheetId="3" hidden="1">PYC!$F$31</definedName>
    <definedName name="QB_SUBTITLE_3" localSheetId="1" hidden="1">BS!$A$3</definedName>
    <definedName name="QB_SUBTITLE_3" localSheetId="2" hidden="1">Monthly!$A$3</definedName>
    <definedName name="QB_SUBTITLE_3" localSheetId="3" hidden="1">PYC!$A$3</definedName>
    <definedName name="QB_TITLE_2" localSheetId="1" hidden="1">BS!$A$2</definedName>
    <definedName name="QB_TITLE_2" localSheetId="2" hidden="1">Monthly!$A$2</definedName>
    <definedName name="QB_TITLE_2" localSheetId="3" hidden="1">PYC!$A$2</definedName>
    <definedName name="QBCANSUPPORTUPDATE" localSheetId="1">TRUE</definedName>
    <definedName name="QBCANSUPPORTUPDATE" localSheetId="2">TRUE</definedName>
    <definedName name="QBCANSUPPORTUPDATE" localSheetId="3">TRUE</definedName>
    <definedName name="QBCOMPANYFILENAME" localSheetId="1">"Q:\Bexley CIC\Bexley CIC.qbw"</definedName>
    <definedName name="QBCOMPANYFILENAME" localSheetId="2">"Q:\Bexley CIC\Bexley CIC.qbw"</definedName>
    <definedName name="QBCOMPANYFILENAME" localSheetId="3">"Q:\Bexley CIC\Bexley CIC.qbw"</definedName>
    <definedName name="QBENDDATE" localSheetId="1">20250228</definedName>
    <definedName name="QBENDDATE" localSheetId="2">20250228</definedName>
    <definedName name="QBENDDATE" localSheetId="3">20250228</definedName>
    <definedName name="QBHEADERSONSCREEN" localSheetId="1">TRUE</definedName>
    <definedName name="QBHEADERSONSCREEN" localSheetId="2">TRUE</definedName>
    <definedName name="QBHEADERSONSCREEN" localSheetId="3">TRUE</definedName>
    <definedName name="QBMETADATASIZE" localSheetId="1">5924</definedName>
    <definedName name="QBMETADATASIZE" localSheetId="2">5924</definedName>
    <definedName name="QBMETADATASIZE" localSheetId="3">5924</definedName>
    <definedName name="QBPRESERVECOLOR" localSheetId="1">TRUE</definedName>
    <definedName name="QBPRESERVECOLOR" localSheetId="2">TRUE</definedName>
    <definedName name="QBPRESERVECOLOR" localSheetId="3">TRUE</definedName>
    <definedName name="QBPRESERVEFONT" localSheetId="1">TRUE</definedName>
    <definedName name="QBPRESERVEFONT" localSheetId="2">TRUE</definedName>
    <definedName name="QBPRESERVEFONT" localSheetId="3">TRUE</definedName>
    <definedName name="QBPRESERVEROWHEIGHT" localSheetId="1">TRUE</definedName>
    <definedName name="QBPRESERVEROWHEIGHT" localSheetId="2">TRUE</definedName>
    <definedName name="QBPRESERVEROWHEIGHT" localSheetId="3">TRUE</definedName>
    <definedName name="QBPRESERVESPACE" localSheetId="1">TRUE</definedName>
    <definedName name="QBPRESERVESPACE" localSheetId="2">TRUE</definedName>
    <definedName name="QBPRESERVESPACE" localSheetId="3">TRUE</definedName>
    <definedName name="QBREPORTCOLAXIS" localSheetId="1">0</definedName>
    <definedName name="QBREPORTCOLAXIS" localSheetId="2">6</definedName>
    <definedName name="QBREPORTCOLAXIS" localSheetId="3">0</definedName>
    <definedName name="QBREPORTCOMPANYID" localSheetId="1">"a121be56e7634c9a9315f81d9605735d"</definedName>
    <definedName name="QBREPORTCOMPANYID" localSheetId="2">"a121be56e7634c9a9315f81d9605735d"</definedName>
    <definedName name="QBREPORTCOMPANYID" localSheetId="3">"a121be56e7634c9a9315f81d9605735d"</definedName>
    <definedName name="QBREPORTCOMPARECOL_ANNUALBUDGET" localSheetId="1">FALSE</definedName>
    <definedName name="QBREPORTCOMPARECOL_ANNUALBUDGET" localSheetId="2">FALSE</definedName>
    <definedName name="QBREPORTCOMPARECOL_ANNUALBUDGET" localSheetId="3">FALSE</definedName>
    <definedName name="QBREPORTCOMPARECOL_AVGCOGS" localSheetId="1">FALSE</definedName>
    <definedName name="QBREPORTCOMPARECOL_AVGCOGS" localSheetId="2">FALSE</definedName>
    <definedName name="QBREPORTCOMPARECOL_AVGCOGS" localSheetId="3">FALSE</definedName>
    <definedName name="QBREPORTCOMPARECOL_AVGPRICE" localSheetId="1">FALSE</definedName>
    <definedName name="QBREPORTCOMPARECOL_AVGPRICE" localSheetId="2">FALSE</definedName>
    <definedName name="QBREPORTCOMPARECOL_AVGPRICE" localSheetId="3">FALSE</definedName>
    <definedName name="QBREPORTCOMPARECOL_BUDDIFF" localSheetId="1">FALSE</definedName>
    <definedName name="QBREPORTCOMPARECOL_BUDDIFF" localSheetId="2">FALSE</definedName>
    <definedName name="QBREPORTCOMPARECOL_BUDDIFF" localSheetId="3">FALSE</definedName>
    <definedName name="QBREPORTCOMPARECOL_BUDGET" localSheetId="1">FALSE</definedName>
    <definedName name="QBREPORTCOMPARECOL_BUDGET" localSheetId="2">FALSE</definedName>
    <definedName name="QBREPORTCOMPARECOL_BUDGET" localSheetId="3">FALSE</definedName>
    <definedName name="QBREPORTCOMPARECOL_BUDPCT" localSheetId="1">FALSE</definedName>
    <definedName name="QBREPORTCOMPARECOL_BUDPCT" localSheetId="2">FALSE</definedName>
    <definedName name="QBREPORTCOMPARECOL_BUDPCT" localSheetId="3">FALSE</definedName>
    <definedName name="QBREPORTCOMPARECOL_COGS" localSheetId="1">FALSE</definedName>
    <definedName name="QBREPORTCOMPARECOL_COGS" localSheetId="2">FALSE</definedName>
    <definedName name="QBREPORTCOMPARECOL_COGS" localSheetId="3">FALSE</definedName>
    <definedName name="QBREPORTCOMPARECOL_EXCLUDEAMOUNT" localSheetId="1">FALSE</definedName>
    <definedName name="QBREPORTCOMPARECOL_EXCLUDEAMOUNT" localSheetId="2">FALSE</definedName>
    <definedName name="QBREPORTCOMPARECOL_EXCLUDEAMOUNT" localSheetId="3">FALSE</definedName>
    <definedName name="QBREPORTCOMPARECOL_EXCLUDECURPERIOD" localSheetId="1">FALSE</definedName>
    <definedName name="QBREPORTCOMPARECOL_EXCLUDECURPERIOD" localSheetId="2">FALSE</definedName>
    <definedName name="QBREPORTCOMPARECOL_EXCLUDECURPERIOD" localSheetId="3">FALSE</definedName>
    <definedName name="QBREPORTCOMPARECOL_FORECAST" localSheetId="1">FALSE</definedName>
    <definedName name="QBREPORTCOMPARECOL_FORECAST" localSheetId="2">FALSE</definedName>
    <definedName name="QBREPORTCOMPARECOL_FORECAST" localSheetId="3">FALSE</definedName>
    <definedName name="QBREPORTCOMPARECOL_GROSSMARGIN" localSheetId="1">FALSE</definedName>
    <definedName name="QBREPORTCOMPARECOL_GROSSMARGIN" localSheetId="2">FALSE</definedName>
    <definedName name="QBREPORTCOMPARECOL_GROSSMARGIN" localSheetId="3">FALSE</definedName>
    <definedName name="QBREPORTCOMPARECOL_GROSSMARGINPCT" localSheetId="1">FALSE</definedName>
    <definedName name="QBREPORTCOMPARECOL_GROSSMARGINPCT" localSheetId="2">FALSE</definedName>
    <definedName name="QBREPORTCOMPARECOL_GROSSMARGINPCT" localSheetId="3">FALSE</definedName>
    <definedName name="QBREPORTCOMPARECOL_HOURS" localSheetId="1">FALSE</definedName>
    <definedName name="QBREPORTCOMPARECOL_HOURS" localSheetId="2">FALSE</definedName>
    <definedName name="QBREPORTCOMPARECOL_HOURS" localSheetId="3">FALSE</definedName>
    <definedName name="QBREPORTCOMPARECOL_PCTCOL" localSheetId="1">FALSE</definedName>
    <definedName name="QBREPORTCOMPARECOL_PCTCOL" localSheetId="2">FALSE</definedName>
    <definedName name="QBREPORTCOMPARECOL_PCTCOL" localSheetId="3">FALSE</definedName>
    <definedName name="QBREPORTCOMPARECOL_PCTEXPENSE" localSheetId="1">FALSE</definedName>
    <definedName name="QBREPORTCOMPARECOL_PCTEXPENSE" localSheetId="2">FALSE</definedName>
    <definedName name="QBREPORTCOMPARECOL_PCTEXPENSE" localSheetId="3">FALSE</definedName>
    <definedName name="QBREPORTCOMPARECOL_PCTINCOME" localSheetId="1">FALSE</definedName>
    <definedName name="QBREPORTCOMPARECOL_PCTINCOME" localSheetId="2">FALSE</definedName>
    <definedName name="QBREPORTCOMPARECOL_PCTINCOME" localSheetId="3">FALSE</definedName>
    <definedName name="QBREPORTCOMPARECOL_PCTOFSALES" localSheetId="1">FALSE</definedName>
    <definedName name="QBREPORTCOMPARECOL_PCTOFSALES" localSheetId="2">FALSE</definedName>
    <definedName name="QBREPORTCOMPARECOL_PCTOFSALES" localSheetId="3">FALSE</definedName>
    <definedName name="QBREPORTCOMPARECOL_PCTROW" localSheetId="1">FALSE</definedName>
    <definedName name="QBREPORTCOMPARECOL_PCTROW" localSheetId="2">FALSE</definedName>
    <definedName name="QBREPORTCOMPARECOL_PCTROW" localSheetId="3">FALSE</definedName>
    <definedName name="QBREPORTCOMPARECOL_PPDIFF" localSheetId="1">FALSE</definedName>
    <definedName name="QBREPORTCOMPARECOL_PPDIFF" localSheetId="2">FALSE</definedName>
    <definedName name="QBREPORTCOMPARECOL_PPDIFF" localSheetId="3">FALSE</definedName>
    <definedName name="QBREPORTCOMPARECOL_PPPCT" localSheetId="1">FALSE</definedName>
    <definedName name="QBREPORTCOMPARECOL_PPPCT" localSheetId="2">FALSE</definedName>
    <definedName name="QBREPORTCOMPARECOL_PPPCT" localSheetId="3">FALSE</definedName>
    <definedName name="QBREPORTCOMPARECOL_PREVPERIOD" localSheetId="1">FALSE</definedName>
    <definedName name="QBREPORTCOMPARECOL_PREVPERIOD" localSheetId="2">FALSE</definedName>
    <definedName name="QBREPORTCOMPARECOL_PREVPERIOD" localSheetId="3">FALSE</definedName>
    <definedName name="QBREPORTCOMPARECOL_PREVYEAR" localSheetId="1">FALSE</definedName>
    <definedName name="QBREPORTCOMPARECOL_PREVYEAR" localSheetId="2">FALSE</definedName>
    <definedName name="QBREPORTCOMPARECOL_PREVYEAR" localSheetId="3">TRUE</definedName>
    <definedName name="QBREPORTCOMPARECOL_PYDIFF" localSheetId="1">FALSE</definedName>
    <definedName name="QBREPORTCOMPARECOL_PYDIFF" localSheetId="2">FALSE</definedName>
    <definedName name="QBREPORTCOMPARECOL_PYDIFF" localSheetId="3">TRUE</definedName>
    <definedName name="QBREPORTCOMPARECOL_PYPCT" localSheetId="1">FALSE</definedName>
    <definedName name="QBREPORTCOMPARECOL_PYPCT" localSheetId="2">FALSE</definedName>
    <definedName name="QBREPORTCOMPARECOL_PYPCT" localSheetId="3">TRUE</definedName>
    <definedName name="QBREPORTCOMPARECOL_QTY" localSheetId="1">FALSE</definedName>
    <definedName name="QBREPORTCOMPARECOL_QTY" localSheetId="2">FALSE</definedName>
    <definedName name="QBREPORTCOMPARECOL_QTY" localSheetId="3">FALSE</definedName>
    <definedName name="QBREPORTCOMPARECOL_RATE" localSheetId="1">FALSE</definedName>
    <definedName name="QBREPORTCOMPARECOL_RATE" localSheetId="2">FALSE</definedName>
    <definedName name="QBREPORTCOMPARECOL_RATE" localSheetId="3">FALSE</definedName>
    <definedName name="QBREPORTCOMPARECOL_TRIPBILLEDMILES" localSheetId="1">FALSE</definedName>
    <definedName name="QBREPORTCOMPARECOL_TRIPBILLEDMILES" localSheetId="2">FALSE</definedName>
    <definedName name="QBREPORTCOMPARECOL_TRIPBILLEDMILES" localSheetId="3">FALSE</definedName>
    <definedName name="QBREPORTCOMPARECOL_TRIPBILLINGAMOUNT" localSheetId="1">FALSE</definedName>
    <definedName name="QBREPORTCOMPARECOL_TRIPBILLINGAMOUNT" localSheetId="2">FALSE</definedName>
    <definedName name="QBREPORTCOMPARECOL_TRIPBILLINGAMOUNT" localSheetId="3">FALSE</definedName>
    <definedName name="QBREPORTCOMPARECOL_TRIPMILES" localSheetId="1">FALSE</definedName>
    <definedName name="QBREPORTCOMPARECOL_TRIPMILES" localSheetId="2">FALSE</definedName>
    <definedName name="QBREPORTCOMPARECOL_TRIPMILES" localSheetId="3">FALSE</definedName>
    <definedName name="QBREPORTCOMPARECOL_TRIPNOTBILLABLEMILES" localSheetId="1">FALSE</definedName>
    <definedName name="QBREPORTCOMPARECOL_TRIPNOTBILLABLEMILES" localSheetId="2">FALSE</definedName>
    <definedName name="QBREPORTCOMPARECOL_TRIPNOTBILLABLEMILES" localSheetId="3">FALSE</definedName>
    <definedName name="QBREPORTCOMPARECOL_TRIPTAXDEDUCTIBLEAMOUNT" localSheetId="1">FALSE</definedName>
    <definedName name="QBREPORTCOMPARECOL_TRIPTAXDEDUCTIBLEAMOUNT" localSheetId="2">FALSE</definedName>
    <definedName name="QBREPORTCOMPARECOL_TRIPTAXDEDUCTIBLEAMOUNT" localSheetId="3">FALSE</definedName>
    <definedName name="QBREPORTCOMPARECOL_TRIPUNBILLEDMILES" localSheetId="1">FALSE</definedName>
    <definedName name="QBREPORTCOMPARECOL_TRIPUNBILLEDMILES" localSheetId="2">FALSE</definedName>
    <definedName name="QBREPORTCOMPARECOL_TRIPUNBILLEDMILES" localSheetId="3">FALSE</definedName>
    <definedName name="QBREPORTCOMPARECOL_YTD" localSheetId="1">FALSE</definedName>
    <definedName name="QBREPORTCOMPARECOL_YTD" localSheetId="2">FALSE</definedName>
    <definedName name="QBREPORTCOMPARECOL_YTD" localSheetId="3">FALSE</definedName>
    <definedName name="QBREPORTCOMPARECOL_YTDBUDGET" localSheetId="1">FALSE</definedName>
    <definedName name="QBREPORTCOMPARECOL_YTDBUDGET" localSheetId="2">FALSE</definedName>
    <definedName name="QBREPORTCOMPARECOL_YTDBUDGET" localSheetId="3">FALSE</definedName>
    <definedName name="QBREPORTCOMPARECOL_YTDPCT" localSheetId="1">FALSE</definedName>
    <definedName name="QBREPORTCOMPARECOL_YTDPCT" localSheetId="2">FALSE</definedName>
    <definedName name="QBREPORTCOMPARECOL_YTDPCT" localSheetId="3">FALSE</definedName>
    <definedName name="QBREPORTROWAXIS" localSheetId="1">9</definedName>
    <definedName name="QBREPORTROWAXIS" localSheetId="2">11</definedName>
    <definedName name="QBREPORTROWAXIS" localSheetId="3">11</definedName>
    <definedName name="QBREPORTSUBCOLAXIS" localSheetId="1">0</definedName>
    <definedName name="QBREPORTSUBCOLAXIS" localSheetId="2">0</definedName>
    <definedName name="QBREPORTSUBCOLAXIS" localSheetId="3">24</definedName>
    <definedName name="QBREPORTTYPE" localSheetId="1">5</definedName>
    <definedName name="QBREPORTTYPE" localSheetId="2">0</definedName>
    <definedName name="QBREPORTTYPE" localSheetId="3">0</definedName>
    <definedName name="QBROWHEADERS" localSheetId="1">5</definedName>
    <definedName name="QBROWHEADERS" localSheetId="2">7</definedName>
    <definedName name="QBROWHEADERS" localSheetId="3">7</definedName>
    <definedName name="QBSTARTDATE" localSheetId="1">20250228</definedName>
    <definedName name="QBSTARTDATE" localSheetId="2">20250101</definedName>
    <definedName name="QBSTARTDATE" localSheetId="3">20250101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4" i="5" l="1"/>
  <c r="L44" i="5"/>
  <c r="J44" i="5"/>
  <c r="H44" i="5"/>
  <c r="N43" i="5"/>
  <c r="L43" i="5"/>
  <c r="J43" i="5"/>
  <c r="H43" i="5"/>
  <c r="N42" i="5"/>
  <c r="L42" i="5"/>
  <c r="J42" i="5"/>
  <c r="H42" i="5"/>
  <c r="N41" i="5"/>
  <c r="L41" i="5"/>
  <c r="J41" i="5"/>
  <c r="H41" i="5"/>
  <c r="N40" i="5"/>
  <c r="L40" i="5"/>
  <c r="N38" i="5"/>
  <c r="L38" i="5"/>
  <c r="J38" i="5"/>
  <c r="H38" i="5"/>
  <c r="N37" i="5"/>
  <c r="L37" i="5"/>
  <c r="N35" i="5"/>
  <c r="L35" i="5"/>
  <c r="J35" i="5"/>
  <c r="H35" i="5"/>
  <c r="N34" i="5"/>
  <c r="L34" i="5"/>
  <c r="N33" i="5"/>
  <c r="L33" i="5"/>
  <c r="N32" i="5"/>
  <c r="L32" i="5"/>
  <c r="N31" i="5"/>
  <c r="L31" i="5"/>
  <c r="J31" i="5"/>
  <c r="H31" i="5"/>
  <c r="N30" i="5"/>
  <c r="L30" i="5"/>
  <c r="N29" i="5"/>
  <c r="L29" i="5"/>
  <c r="N28" i="5"/>
  <c r="L28" i="5"/>
  <c r="N27" i="5"/>
  <c r="L27" i="5"/>
  <c r="N25" i="5"/>
  <c r="L25" i="5"/>
  <c r="J25" i="5"/>
  <c r="H25" i="5"/>
  <c r="N24" i="5"/>
  <c r="L24" i="5"/>
  <c r="N23" i="5"/>
  <c r="L23" i="5"/>
  <c r="N22" i="5"/>
  <c r="L22" i="5"/>
  <c r="N21" i="5"/>
  <c r="L21" i="5"/>
  <c r="N20" i="5"/>
  <c r="L20" i="5"/>
  <c r="N19" i="5"/>
  <c r="L19" i="5"/>
  <c r="N18" i="5"/>
  <c r="L18" i="5"/>
  <c r="N17" i="5"/>
  <c r="L17" i="5"/>
  <c r="N16" i="5"/>
  <c r="L16" i="5"/>
  <c r="N15" i="5"/>
  <c r="L15" i="5"/>
  <c r="N11" i="5"/>
  <c r="L11" i="5"/>
  <c r="J11" i="5"/>
  <c r="H11" i="5"/>
  <c r="N10" i="5"/>
  <c r="L10" i="5"/>
  <c r="J10" i="5"/>
  <c r="H10" i="5"/>
  <c r="N9" i="5"/>
  <c r="L9" i="5"/>
  <c r="N8" i="5"/>
  <c r="L8" i="5"/>
  <c r="L40" i="3"/>
  <c r="J40" i="3"/>
  <c r="H40" i="3"/>
  <c r="L39" i="3"/>
  <c r="J39" i="3"/>
  <c r="H39" i="3"/>
  <c r="L38" i="3"/>
  <c r="J38" i="3"/>
  <c r="H38" i="3"/>
  <c r="L37" i="3"/>
  <c r="J37" i="3"/>
  <c r="H37" i="3"/>
  <c r="L36" i="3"/>
  <c r="L34" i="3"/>
  <c r="J34" i="3"/>
  <c r="H34" i="3"/>
  <c r="L33" i="3"/>
  <c r="L31" i="3"/>
  <c r="J31" i="3"/>
  <c r="H31" i="3"/>
  <c r="L30" i="3"/>
  <c r="L29" i="3"/>
  <c r="L28" i="3"/>
  <c r="J28" i="3"/>
  <c r="H28" i="3"/>
  <c r="L27" i="3"/>
  <c r="L26" i="3"/>
  <c r="L25" i="3"/>
  <c r="L24" i="3"/>
  <c r="L22" i="3"/>
  <c r="J22" i="3"/>
  <c r="H22" i="3"/>
  <c r="L21" i="3"/>
  <c r="L20" i="3"/>
  <c r="L19" i="3"/>
  <c r="L18" i="3"/>
  <c r="L17" i="3"/>
  <c r="L16" i="3"/>
  <c r="L15" i="3"/>
  <c r="L14" i="3"/>
  <c r="L13" i="3"/>
  <c r="L9" i="3"/>
  <c r="J9" i="3"/>
  <c r="H9" i="3"/>
  <c r="L8" i="3"/>
  <c r="J8" i="3"/>
  <c r="H8" i="3"/>
  <c r="L7" i="3"/>
  <c r="F42" i="1"/>
  <c r="F41" i="1"/>
  <c r="F35" i="1"/>
  <c r="F34" i="1"/>
  <c r="F33" i="1"/>
  <c r="F25" i="1"/>
  <c r="F24" i="1"/>
  <c r="F17" i="1"/>
  <c r="F16" i="1"/>
  <c r="F12" i="1"/>
</calcChain>
</file>

<file path=xl/sharedStrings.xml><?xml version="1.0" encoding="utf-8"?>
<sst xmlns="http://schemas.openxmlformats.org/spreadsheetml/2006/main" count="133" uniqueCount="88">
  <si>
    <t>Bexley CIC</t>
  </si>
  <si>
    <t>Balance Sheet</t>
  </si>
  <si>
    <t>Accrual Basis</t>
  </si>
  <si>
    <t>As of February 28, 2025</t>
  </si>
  <si>
    <t>Feb 28, 25</t>
  </si>
  <si>
    <t>ASSETS</t>
  </si>
  <si>
    <t>Current Assets</t>
  </si>
  <si>
    <t>Checking/Savings</t>
  </si>
  <si>
    <t>Basic Bus Ckg - x2925 (Cassady)</t>
  </si>
  <si>
    <t>Bexley CIC Operating  x8753</t>
  </si>
  <si>
    <t>Bexley Square x9005</t>
  </si>
  <si>
    <t>Ferndale-Mayfield  x4443</t>
  </si>
  <si>
    <t>Total Checking/Savings</t>
  </si>
  <si>
    <t>Other Current Assets</t>
  </si>
  <si>
    <t>Other Assets</t>
  </si>
  <si>
    <t>Revenue Receivable</t>
  </si>
  <si>
    <t>Total Other Current Assets</t>
  </si>
  <si>
    <t>Total Current Assets</t>
  </si>
  <si>
    <t>Fixed Assets</t>
  </si>
  <si>
    <t>2210-2230 E Main Street</t>
  </si>
  <si>
    <t>2220 Livingston Ave</t>
  </si>
  <si>
    <t>Capital Assets, Net</t>
  </si>
  <si>
    <t>Ferndale/Mayfield</t>
  </si>
  <si>
    <t>Land</t>
  </si>
  <si>
    <t>Total Fixed Assets</t>
  </si>
  <si>
    <t>TOTAL ASSETS</t>
  </si>
  <si>
    <t>LIABILITIES &amp; EQUITY</t>
  </si>
  <si>
    <t>Liabilities</t>
  </si>
  <si>
    <t>Current Liabilities</t>
  </si>
  <si>
    <t>Other Current Liabilities</t>
  </si>
  <si>
    <t>Accrued Expenses</t>
  </si>
  <si>
    <t>Intergovernmental Payable</t>
  </si>
  <si>
    <t>Ohio State Bank LOC 5002197</t>
  </si>
  <si>
    <t>Total Other Current Liabilities</t>
  </si>
  <si>
    <t>Total Current Liabilities</t>
  </si>
  <si>
    <t>Total Liabilities</t>
  </si>
  <si>
    <t>Equity</t>
  </si>
  <si>
    <t>Funds from City for land Purcha</t>
  </si>
  <si>
    <t>Net investment in Capital Asset</t>
  </si>
  <si>
    <t>Unrestricted</t>
  </si>
  <si>
    <t>Net Income</t>
  </si>
  <si>
    <t>Total Equity</t>
  </si>
  <si>
    <t>TOTAL LIABILITIES &amp; EQUITY</t>
  </si>
  <si>
    <t>Profit &amp; Loss</t>
  </si>
  <si>
    <t>January through February 2025</t>
  </si>
  <si>
    <t>Jan 25</t>
  </si>
  <si>
    <t>Feb 25</t>
  </si>
  <si>
    <t>TOTAL</t>
  </si>
  <si>
    <t>Ordinary Income/Expense</t>
  </si>
  <si>
    <t>Income</t>
  </si>
  <si>
    <t>Rental Revenue</t>
  </si>
  <si>
    <t>Total Income</t>
  </si>
  <si>
    <t>Gross Profit</t>
  </si>
  <si>
    <t>Expense</t>
  </si>
  <si>
    <t>Occupancy Expenses</t>
  </si>
  <si>
    <t>Bexley Square Expenses</t>
  </si>
  <si>
    <t>AEP</t>
  </si>
  <si>
    <t>ATT</t>
  </si>
  <si>
    <t>Fix Inc</t>
  </si>
  <si>
    <t>Licenses and Taxes</t>
  </si>
  <si>
    <t>Property Taxes</t>
  </si>
  <si>
    <t>Repairs and Main</t>
  </si>
  <si>
    <t>Riverside</t>
  </si>
  <si>
    <t>The Gilbert Group</t>
  </si>
  <si>
    <t>Utilities</t>
  </si>
  <si>
    <t>Total Bexley Square Expenses</t>
  </si>
  <si>
    <t>Cassady Expenses</t>
  </si>
  <si>
    <t>Management Fees</t>
  </si>
  <si>
    <t>Repairs and Maint</t>
  </si>
  <si>
    <t>Total Cassady Expenses</t>
  </si>
  <si>
    <t>Interest Expense</t>
  </si>
  <si>
    <t>Repairs and Maintenance</t>
  </si>
  <si>
    <t>Total Occupancy Expenses</t>
  </si>
  <si>
    <t>Operating Expenses</t>
  </si>
  <si>
    <t>Bank Service Charges</t>
  </si>
  <si>
    <t>Total Operating Expenses</t>
  </si>
  <si>
    <t>Professional Fees Expenses</t>
  </si>
  <si>
    <t>Bookkeeping Fees</t>
  </si>
  <si>
    <t>Total Professional Fees Expenses</t>
  </si>
  <si>
    <t>Total Expense</t>
  </si>
  <si>
    <t>Net Ordinary Income</t>
  </si>
  <si>
    <t>Jan - Feb 25</t>
  </si>
  <si>
    <t>Jan - Feb 24</t>
  </si>
  <si>
    <t>$ Change</t>
  </si>
  <si>
    <t>% Change</t>
  </si>
  <si>
    <t>Lease Income</t>
  </si>
  <si>
    <t>Bexley Square Expenses - Other</t>
  </si>
  <si>
    <t>Distribution to City of Bexley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</si>
</sst>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;\-#,##0.00"/>
    <numFmt numFmtId="165" formatCode="#,##0.0#%;\-#,##0.0#%"/>
  </numFmts>
  <fonts count="9" x14ac:knownFonts="1">
    <font>
      <sz val="11"/>
      <color theme="1"/>
      <name val="Aptos Narrow"/>
      <family val="2"/>
      <scheme val="minor"/>
    </font>
    <font>
      <b/>
      <sz val="8"/>
      <color rgb="FF323232"/>
      <name val="Arial"/>
      <family val="2"/>
    </font>
    <font>
      <b/>
      <sz val="12"/>
      <color rgb="FF323232"/>
      <name val="Arial"/>
      <family val="2"/>
    </font>
    <font>
      <b/>
      <sz val="14"/>
      <color rgb="FF323232"/>
      <name val="Arial"/>
      <family val="2"/>
    </font>
    <font>
      <b/>
      <sz val="10"/>
      <color rgb="FF323232"/>
      <name val="Arial"/>
      <family val="2"/>
    </font>
    <font>
      <sz val="8"/>
      <color rgb="FF323232"/>
      <name val="Arial"/>
      <family val="2"/>
    </font>
    <font>
      <sz val="10"/>
      <name val="Arial"/>
    </font>
    <font>
      <sz val="11"/>
      <color rgb="FF000000"/>
      <name val="Calibri"/>
      <family val="2"/>
    </font>
    <font>
      <sz val="11"/>
      <color rgb="FF333333"/>
      <name val="Tahoma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0" fontId="6" fillId="0" borderId="0"/>
  </cellStyleXfs>
  <cellXfs count="34">
    <xf numFmtId="0" fontId="0" fillId="0" borderId="0" xfId="0"/>
    <xf numFmtId="49" fontId="1" fillId="0" borderId="0" xfId="0" applyNumberFormat="1" applyFont="1"/>
    <xf numFmtId="164" fontId="5" fillId="0" borderId="0" xfId="0" applyNumberFormat="1" applyFont="1"/>
    <xf numFmtId="164" fontId="5" fillId="0" borderId="2" xfId="0" applyNumberFormat="1" applyFont="1" applyBorder="1"/>
    <xf numFmtId="164" fontId="5" fillId="0" borderId="3" xfId="0" applyNumberFormat="1" applyFont="1" applyBorder="1"/>
    <xf numFmtId="164" fontId="5" fillId="0" borderId="5" xfId="0" applyNumberFormat="1" applyFont="1" applyBorder="1"/>
    <xf numFmtId="164" fontId="1" fillId="0" borderId="4" xfId="0" applyNumberFormat="1" applyFont="1" applyBorder="1"/>
    <xf numFmtId="0" fontId="1" fillId="0" borderId="0" xfId="0" applyFont="1"/>
    <xf numFmtId="49" fontId="2" fillId="0" borderId="0" xfId="0" applyNumberFormat="1" applyFont="1" applyAlignment="1">
      <alignment horizontal="centerContinuous"/>
    </xf>
    <xf numFmtId="49" fontId="1" fillId="0" borderId="0" xfId="0" applyNumberFormat="1" applyFont="1" applyAlignment="1">
      <alignment horizontal="centerContinuous"/>
    </xf>
    <xf numFmtId="49" fontId="3" fillId="0" borderId="0" xfId="0" applyNumberFormat="1" applyFont="1" applyAlignment="1">
      <alignment horizontal="centerContinuous"/>
    </xf>
    <xf numFmtId="49" fontId="4" fillId="0" borderId="0" xfId="0" applyNumberFormat="1" applyFont="1" applyAlignment="1">
      <alignment horizontal="centerContinuous"/>
    </xf>
    <xf numFmtId="49" fontId="0" fillId="0" borderId="0" xfId="0" applyNumberFormat="1" applyAlignment="1">
      <alignment horizontal="right"/>
    </xf>
    <xf numFmtId="49" fontId="1" fillId="0" borderId="0" xfId="0" applyNumberFormat="1" applyFont="1" applyAlignment="1">
      <alignment horizontal="right"/>
    </xf>
    <xf numFmtId="49" fontId="1" fillId="0" borderId="0" xfId="0" applyNumberFormat="1" applyFon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7" fillId="0" borderId="0" xfId="1" applyFont="1"/>
    <xf numFmtId="0" fontId="8" fillId="0" borderId="0" xfId="1" applyFont="1"/>
    <xf numFmtId="49" fontId="0" fillId="0" borderId="0" xfId="0" applyNumberFormat="1"/>
    <xf numFmtId="49" fontId="5" fillId="0" borderId="0" xfId="0" applyNumberFormat="1" applyFont="1"/>
    <xf numFmtId="49" fontId="0" fillId="0" borderId="0" xfId="0" applyNumberFormat="1" applyAlignment="1">
      <alignment horizontal="center"/>
    </xf>
    <xf numFmtId="49" fontId="0" fillId="0" borderId="1" xfId="0" applyNumberFormat="1" applyBorder="1" applyAlignment="1">
      <alignment horizontal="centerContinuous"/>
    </xf>
    <xf numFmtId="49" fontId="0" fillId="0" borderId="0" xfId="0" applyNumberFormat="1" applyBorder="1" applyAlignment="1">
      <alignment horizontal="centerContinuous"/>
    </xf>
    <xf numFmtId="165" fontId="5" fillId="0" borderId="0" xfId="0" applyNumberFormat="1" applyFont="1"/>
    <xf numFmtId="164" fontId="5" fillId="0" borderId="0" xfId="0" applyNumberFormat="1" applyFont="1" applyBorder="1"/>
    <xf numFmtId="165" fontId="5" fillId="0" borderId="0" xfId="0" applyNumberFormat="1" applyFont="1" applyBorder="1"/>
    <xf numFmtId="165" fontId="5" fillId="0" borderId="3" xfId="0" applyNumberFormat="1" applyFont="1" applyBorder="1"/>
    <xf numFmtId="165" fontId="5" fillId="0" borderId="2" xfId="0" applyNumberFormat="1" applyFont="1" applyBorder="1"/>
    <xf numFmtId="165" fontId="5" fillId="0" borderId="5" xfId="0" applyNumberFormat="1" applyFont="1" applyBorder="1"/>
    <xf numFmtId="165" fontId="1" fillId="0" borderId="4" xfId="0" applyNumberFormat="1" applyFont="1" applyBorder="1"/>
    <xf numFmtId="49" fontId="1" fillId="0" borderId="6" xfId="0" applyNumberFormat="1" applyFont="1" applyBorder="1" applyAlignment="1">
      <alignment horizontal="center"/>
    </xf>
    <xf numFmtId="0" fontId="1" fillId="0" borderId="0" xfId="0" applyNumberFormat="1" applyFont="1"/>
    <xf numFmtId="0" fontId="0" fillId="0" borderId="0" xfId="0" applyNumberFormat="1"/>
  </cellXfs>
  <cellStyles count="2">
    <cellStyle name="Normal" xfId="0" builtinId="0"/>
    <cellStyle name="Normal 2" xfId="1" xr:uid="{6730DBA5-EC86-4CC9-96EE-3F5AA5EC2B0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3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7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885825</xdr:colOff>
      <xdr:row>30</xdr:row>
      <xdr:rowOff>66675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F01FC6CF-4702-4481-9943-E094EDC2D3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411075" cy="638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1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4097" name="FILTER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4098" name="HEADER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5121" name="FILTER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922A11DB-1C29-F76D-1CF2-A7E32EA4564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5122" name="HEADER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C930E1B9-4E86-FAAC-5904-CB03081FF0E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3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2.xml"/><Relationship Id="rId5" Type="http://schemas.openxmlformats.org/officeDocument/2006/relationships/image" Target="../media/image2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5.emf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ontrol" Target="../activeX/activeX4.xml"/><Relationship Id="rId5" Type="http://schemas.openxmlformats.org/officeDocument/2006/relationships/image" Target="../media/image4.emf"/><Relationship Id="rId4" Type="http://schemas.openxmlformats.org/officeDocument/2006/relationships/control" Target="../activeX/activeX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image" Target="../media/image7.emf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ontrol" Target="../activeX/activeX6.xml"/><Relationship Id="rId5" Type="http://schemas.openxmlformats.org/officeDocument/2006/relationships/image" Target="../media/image6.emf"/><Relationship Id="rId4" Type="http://schemas.openxmlformats.org/officeDocument/2006/relationships/control" Target="../activeX/activeX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964415-A343-4825-A35D-9D916AAEAE93}">
  <dimension ref="B1:C40"/>
  <sheetViews>
    <sheetView showGridLines="0" zoomScale="84" zoomScaleNormal="84" workbookViewId="0"/>
  </sheetViews>
  <sheetFormatPr defaultColWidth="8.85546875" defaultRowHeight="15" x14ac:dyDescent="0.25"/>
  <cols>
    <col min="1" max="1" width="3" style="17" customWidth="1"/>
    <col min="2" max="2" width="4.140625" style="17" customWidth="1"/>
    <col min="3" max="3" width="54" style="17" customWidth="1"/>
    <col min="4" max="4" width="3.7109375" style="17" customWidth="1"/>
    <col min="5" max="5" width="90.28515625" style="17" customWidth="1"/>
    <col min="6" max="7" width="8.85546875" style="17"/>
    <col min="8" max="8" width="15.42578125" style="17" customWidth="1"/>
    <col min="9" max="9" width="5.140625" style="17" customWidth="1"/>
    <col min="10" max="11" width="8.85546875" style="17"/>
    <col min="12" max="12" width="3" style="17" customWidth="1"/>
    <col min="13" max="15" width="8.85546875" style="17"/>
    <col min="16" max="16" width="7" style="17" customWidth="1"/>
    <col min="17" max="256" width="8.85546875" style="17"/>
    <col min="257" max="257" width="3" style="17" customWidth="1"/>
    <col min="258" max="258" width="4.140625" style="17" customWidth="1"/>
    <col min="259" max="259" width="54" style="17" customWidth="1"/>
    <col min="260" max="260" width="3.7109375" style="17" customWidth="1"/>
    <col min="261" max="261" width="90.28515625" style="17" customWidth="1"/>
    <col min="262" max="263" width="8.85546875" style="17"/>
    <col min="264" max="264" width="15.42578125" style="17" customWidth="1"/>
    <col min="265" max="265" width="5.140625" style="17" customWidth="1"/>
    <col min="266" max="267" width="8.85546875" style="17"/>
    <col min="268" max="268" width="3" style="17" customWidth="1"/>
    <col min="269" max="271" width="8.85546875" style="17"/>
    <col min="272" max="272" width="7" style="17" customWidth="1"/>
    <col min="273" max="512" width="8.85546875" style="17"/>
    <col min="513" max="513" width="3" style="17" customWidth="1"/>
    <col min="514" max="514" width="4.140625" style="17" customWidth="1"/>
    <col min="515" max="515" width="54" style="17" customWidth="1"/>
    <col min="516" max="516" width="3.7109375" style="17" customWidth="1"/>
    <col min="517" max="517" width="90.28515625" style="17" customWidth="1"/>
    <col min="518" max="519" width="8.85546875" style="17"/>
    <col min="520" max="520" width="15.42578125" style="17" customWidth="1"/>
    <col min="521" max="521" width="5.140625" style="17" customWidth="1"/>
    <col min="522" max="523" width="8.85546875" style="17"/>
    <col min="524" max="524" width="3" style="17" customWidth="1"/>
    <col min="525" max="527" width="8.85546875" style="17"/>
    <col min="528" max="528" width="7" style="17" customWidth="1"/>
    <col min="529" max="768" width="8.85546875" style="17"/>
    <col min="769" max="769" width="3" style="17" customWidth="1"/>
    <col min="770" max="770" width="4.140625" style="17" customWidth="1"/>
    <col min="771" max="771" width="54" style="17" customWidth="1"/>
    <col min="772" max="772" width="3.7109375" style="17" customWidth="1"/>
    <col min="773" max="773" width="90.28515625" style="17" customWidth="1"/>
    <col min="774" max="775" width="8.85546875" style="17"/>
    <col min="776" max="776" width="15.42578125" style="17" customWidth="1"/>
    <col min="777" max="777" width="5.140625" style="17" customWidth="1"/>
    <col min="778" max="779" width="8.85546875" style="17"/>
    <col min="780" max="780" width="3" style="17" customWidth="1"/>
    <col min="781" max="783" width="8.85546875" style="17"/>
    <col min="784" max="784" width="7" style="17" customWidth="1"/>
    <col min="785" max="1024" width="8.85546875" style="17"/>
    <col min="1025" max="1025" width="3" style="17" customWidth="1"/>
    <col min="1026" max="1026" width="4.140625" style="17" customWidth="1"/>
    <col min="1027" max="1027" width="54" style="17" customWidth="1"/>
    <col min="1028" max="1028" width="3.7109375" style="17" customWidth="1"/>
    <col min="1029" max="1029" width="90.28515625" style="17" customWidth="1"/>
    <col min="1030" max="1031" width="8.85546875" style="17"/>
    <col min="1032" max="1032" width="15.42578125" style="17" customWidth="1"/>
    <col min="1033" max="1033" width="5.140625" style="17" customWidth="1"/>
    <col min="1034" max="1035" width="8.85546875" style="17"/>
    <col min="1036" max="1036" width="3" style="17" customWidth="1"/>
    <col min="1037" max="1039" width="8.85546875" style="17"/>
    <col min="1040" max="1040" width="7" style="17" customWidth="1"/>
    <col min="1041" max="1280" width="8.85546875" style="17"/>
    <col min="1281" max="1281" width="3" style="17" customWidth="1"/>
    <col min="1282" max="1282" width="4.140625" style="17" customWidth="1"/>
    <col min="1283" max="1283" width="54" style="17" customWidth="1"/>
    <col min="1284" max="1284" width="3.7109375" style="17" customWidth="1"/>
    <col min="1285" max="1285" width="90.28515625" style="17" customWidth="1"/>
    <col min="1286" max="1287" width="8.85546875" style="17"/>
    <col min="1288" max="1288" width="15.42578125" style="17" customWidth="1"/>
    <col min="1289" max="1289" width="5.140625" style="17" customWidth="1"/>
    <col min="1290" max="1291" width="8.85546875" style="17"/>
    <col min="1292" max="1292" width="3" style="17" customWidth="1"/>
    <col min="1293" max="1295" width="8.85546875" style="17"/>
    <col min="1296" max="1296" width="7" style="17" customWidth="1"/>
    <col min="1297" max="1536" width="8.85546875" style="17"/>
    <col min="1537" max="1537" width="3" style="17" customWidth="1"/>
    <col min="1538" max="1538" width="4.140625" style="17" customWidth="1"/>
    <col min="1539" max="1539" width="54" style="17" customWidth="1"/>
    <col min="1540" max="1540" width="3.7109375" style="17" customWidth="1"/>
    <col min="1541" max="1541" width="90.28515625" style="17" customWidth="1"/>
    <col min="1542" max="1543" width="8.85546875" style="17"/>
    <col min="1544" max="1544" width="15.42578125" style="17" customWidth="1"/>
    <col min="1545" max="1545" width="5.140625" style="17" customWidth="1"/>
    <col min="1546" max="1547" width="8.85546875" style="17"/>
    <col min="1548" max="1548" width="3" style="17" customWidth="1"/>
    <col min="1549" max="1551" width="8.85546875" style="17"/>
    <col min="1552" max="1552" width="7" style="17" customWidth="1"/>
    <col min="1553" max="1792" width="8.85546875" style="17"/>
    <col min="1793" max="1793" width="3" style="17" customWidth="1"/>
    <col min="1794" max="1794" width="4.140625" style="17" customWidth="1"/>
    <col min="1795" max="1795" width="54" style="17" customWidth="1"/>
    <col min="1796" max="1796" width="3.7109375" style="17" customWidth="1"/>
    <col min="1797" max="1797" width="90.28515625" style="17" customWidth="1"/>
    <col min="1798" max="1799" width="8.85546875" style="17"/>
    <col min="1800" max="1800" width="15.42578125" style="17" customWidth="1"/>
    <col min="1801" max="1801" width="5.140625" style="17" customWidth="1"/>
    <col min="1802" max="1803" width="8.85546875" style="17"/>
    <col min="1804" max="1804" width="3" style="17" customWidth="1"/>
    <col min="1805" max="1807" width="8.85546875" style="17"/>
    <col min="1808" max="1808" width="7" style="17" customWidth="1"/>
    <col min="1809" max="2048" width="8.85546875" style="17"/>
    <col min="2049" max="2049" width="3" style="17" customWidth="1"/>
    <col min="2050" max="2050" width="4.140625" style="17" customWidth="1"/>
    <col min="2051" max="2051" width="54" style="17" customWidth="1"/>
    <col min="2052" max="2052" width="3.7109375" style="17" customWidth="1"/>
    <col min="2053" max="2053" width="90.28515625" style="17" customWidth="1"/>
    <col min="2054" max="2055" width="8.85546875" style="17"/>
    <col min="2056" max="2056" width="15.42578125" style="17" customWidth="1"/>
    <col min="2057" max="2057" width="5.140625" style="17" customWidth="1"/>
    <col min="2058" max="2059" width="8.85546875" style="17"/>
    <col min="2060" max="2060" width="3" style="17" customWidth="1"/>
    <col min="2061" max="2063" width="8.85546875" style="17"/>
    <col min="2064" max="2064" width="7" style="17" customWidth="1"/>
    <col min="2065" max="2304" width="8.85546875" style="17"/>
    <col min="2305" max="2305" width="3" style="17" customWidth="1"/>
    <col min="2306" max="2306" width="4.140625" style="17" customWidth="1"/>
    <col min="2307" max="2307" width="54" style="17" customWidth="1"/>
    <col min="2308" max="2308" width="3.7109375" style="17" customWidth="1"/>
    <col min="2309" max="2309" width="90.28515625" style="17" customWidth="1"/>
    <col min="2310" max="2311" width="8.85546875" style="17"/>
    <col min="2312" max="2312" width="15.42578125" style="17" customWidth="1"/>
    <col min="2313" max="2313" width="5.140625" style="17" customWidth="1"/>
    <col min="2314" max="2315" width="8.85546875" style="17"/>
    <col min="2316" max="2316" width="3" style="17" customWidth="1"/>
    <col min="2317" max="2319" width="8.85546875" style="17"/>
    <col min="2320" max="2320" width="7" style="17" customWidth="1"/>
    <col min="2321" max="2560" width="8.85546875" style="17"/>
    <col min="2561" max="2561" width="3" style="17" customWidth="1"/>
    <col min="2562" max="2562" width="4.140625" style="17" customWidth="1"/>
    <col min="2563" max="2563" width="54" style="17" customWidth="1"/>
    <col min="2564" max="2564" width="3.7109375" style="17" customWidth="1"/>
    <col min="2565" max="2565" width="90.28515625" style="17" customWidth="1"/>
    <col min="2566" max="2567" width="8.85546875" style="17"/>
    <col min="2568" max="2568" width="15.42578125" style="17" customWidth="1"/>
    <col min="2569" max="2569" width="5.140625" style="17" customWidth="1"/>
    <col min="2570" max="2571" width="8.85546875" style="17"/>
    <col min="2572" max="2572" width="3" style="17" customWidth="1"/>
    <col min="2573" max="2575" width="8.85546875" style="17"/>
    <col min="2576" max="2576" width="7" style="17" customWidth="1"/>
    <col min="2577" max="2816" width="8.85546875" style="17"/>
    <col min="2817" max="2817" width="3" style="17" customWidth="1"/>
    <col min="2818" max="2818" width="4.140625" style="17" customWidth="1"/>
    <col min="2819" max="2819" width="54" style="17" customWidth="1"/>
    <col min="2820" max="2820" width="3.7109375" style="17" customWidth="1"/>
    <col min="2821" max="2821" width="90.28515625" style="17" customWidth="1"/>
    <col min="2822" max="2823" width="8.85546875" style="17"/>
    <col min="2824" max="2824" width="15.42578125" style="17" customWidth="1"/>
    <col min="2825" max="2825" width="5.140625" style="17" customWidth="1"/>
    <col min="2826" max="2827" width="8.85546875" style="17"/>
    <col min="2828" max="2828" width="3" style="17" customWidth="1"/>
    <col min="2829" max="2831" width="8.85546875" style="17"/>
    <col min="2832" max="2832" width="7" style="17" customWidth="1"/>
    <col min="2833" max="3072" width="8.85546875" style="17"/>
    <col min="3073" max="3073" width="3" style="17" customWidth="1"/>
    <col min="3074" max="3074" width="4.140625" style="17" customWidth="1"/>
    <col min="3075" max="3075" width="54" style="17" customWidth="1"/>
    <col min="3076" max="3076" width="3.7109375" style="17" customWidth="1"/>
    <col min="3077" max="3077" width="90.28515625" style="17" customWidth="1"/>
    <col min="3078" max="3079" width="8.85546875" style="17"/>
    <col min="3080" max="3080" width="15.42578125" style="17" customWidth="1"/>
    <col min="3081" max="3081" width="5.140625" style="17" customWidth="1"/>
    <col min="3082" max="3083" width="8.85546875" style="17"/>
    <col min="3084" max="3084" width="3" style="17" customWidth="1"/>
    <col min="3085" max="3087" width="8.85546875" style="17"/>
    <col min="3088" max="3088" width="7" style="17" customWidth="1"/>
    <col min="3089" max="3328" width="8.85546875" style="17"/>
    <col min="3329" max="3329" width="3" style="17" customWidth="1"/>
    <col min="3330" max="3330" width="4.140625" style="17" customWidth="1"/>
    <col min="3331" max="3331" width="54" style="17" customWidth="1"/>
    <col min="3332" max="3332" width="3.7109375" style="17" customWidth="1"/>
    <col min="3333" max="3333" width="90.28515625" style="17" customWidth="1"/>
    <col min="3334" max="3335" width="8.85546875" style="17"/>
    <col min="3336" max="3336" width="15.42578125" style="17" customWidth="1"/>
    <col min="3337" max="3337" width="5.140625" style="17" customWidth="1"/>
    <col min="3338" max="3339" width="8.85546875" style="17"/>
    <col min="3340" max="3340" width="3" style="17" customWidth="1"/>
    <col min="3341" max="3343" width="8.85546875" style="17"/>
    <col min="3344" max="3344" width="7" style="17" customWidth="1"/>
    <col min="3345" max="3584" width="8.85546875" style="17"/>
    <col min="3585" max="3585" width="3" style="17" customWidth="1"/>
    <col min="3586" max="3586" width="4.140625" style="17" customWidth="1"/>
    <col min="3587" max="3587" width="54" style="17" customWidth="1"/>
    <col min="3588" max="3588" width="3.7109375" style="17" customWidth="1"/>
    <col min="3589" max="3589" width="90.28515625" style="17" customWidth="1"/>
    <col min="3590" max="3591" width="8.85546875" style="17"/>
    <col min="3592" max="3592" width="15.42578125" style="17" customWidth="1"/>
    <col min="3593" max="3593" width="5.140625" style="17" customWidth="1"/>
    <col min="3594" max="3595" width="8.85546875" style="17"/>
    <col min="3596" max="3596" width="3" style="17" customWidth="1"/>
    <col min="3597" max="3599" width="8.85546875" style="17"/>
    <col min="3600" max="3600" width="7" style="17" customWidth="1"/>
    <col min="3601" max="3840" width="8.85546875" style="17"/>
    <col min="3841" max="3841" width="3" style="17" customWidth="1"/>
    <col min="3842" max="3842" width="4.140625" style="17" customWidth="1"/>
    <col min="3843" max="3843" width="54" style="17" customWidth="1"/>
    <col min="3844" max="3844" width="3.7109375" style="17" customWidth="1"/>
    <col min="3845" max="3845" width="90.28515625" style="17" customWidth="1"/>
    <col min="3846" max="3847" width="8.85546875" style="17"/>
    <col min="3848" max="3848" width="15.42578125" style="17" customWidth="1"/>
    <col min="3849" max="3849" width="5.140625" style="17" customWidth="1"/>
    <col min="3850" max="3851" width="8.85546875" style="17"/>
    <col min="3852" max="3852" width="3" style="17" customWidth="1"/>
    <col min="3853" max="3855" width="8.85546875" style="17"/>
    <col min="3856" max="3856" width="7" style="17" customWidth="1"/>
    <col min="3857" max="4096" width="8.85546875" style="17"/>
    <col min="4097" max="4097" width="3" style="17" customWidth="1"/>
    <col min="4098" max="4098" width="4.140625" style="17" customWidth="1"/>
    <col min="4099" max="4099" width="54" style="17" customWidth="1"/>
    <col min="4100" max="4100" width="3.7109375" style="17" customWidth="1"/>
    <col min="4101" max="4101" width="90.28515625" style="17" customWidth="1"/>
    <col min="4102" max="4103" width="8.85546875" style="17"/>
    <col min="4104" max="4104" width="15.42578125" style="17" customWidth="1"/>
    <col min="4105" max="4105" width="5.140625" style="17" customWidth="1"/>
    <col min="4106" max="4107" width="8.85546875" style="17"/>
    <col min="4108" max="4108" width="3" style="17" customWidth="1"/>
    <col min="4109" max="4111" width="8.85546875" style="17"/>
    <col min="4112" max="4112" width="7" style="17" customWidth="1"/>
    <col min="4113" max="4352" width="8.85546875" style="17"/>
    <col min="4353" max="4353" width="3" style="17" customWidth="1"/>
    <col min="4354" max="4354" width="4.140625" style="17" customWidth="1"/>
    <col min="4355" max="4355" width="54" style="17" customWidth="1"/>
    <col min="4356" max="4356" width="3.7109375" style="17" customWidth="1"/>
    <col min="4357" max="4357" width="90.28515625" style="17" customWidth="1"/>
    <col min="4358" max="4359" width="8.85546875" style="17"/>
    <col min="4360" max="4360" width="15.42578125" style="17" customWidth="1"/>
    <col min="4361" max="4361" width="5.140625" style="17" customWidth="1"/>
    <col min="4362" max="4363" width="8.85546875" style="17"/>
    <col min="4364" max="4364" width="3" style="17" customWidth="1"/>
    <col min="4365" max="4367" width="8.85546875" style="17"/>
    <col min="4368" max="4368" width="7" style="17" customWidth="1"/>
    <col min="4369" max="4608" width="8.85546875" style="17"/>
    <col min="4609" max="4609" width="3" style="17" customWidth="1"/>
    <col min="4610" max="4610" width="4.140625" style="17" customWidth="1"/>
    <col min="4611" max="4611" width="54" style="17" customWidth="1"/>
    <col min="4612" max="4612" width="3.7109375" style="17" customWidth="1"/>
    <col min="4613" max="4613" width="90.28515625" style="17" customWidth="1"/>
    <col min="4614" max="4615" width="8.85546875" style="17"/>
    <col min="4616" max="4616" width="15.42578125" style="17" customWidth="1"/>
    <col min="4617" max="4617" width="5.140625" style="17" customWidth="1"/>
    <col min="4618" max="4619" width="8.85546875" style="17"/>
    <col min="4620" max="4620" width="3" style="17" customWidth="1"/>
    <col min="4621" max="4623" width="8.85546875" style="17"/>
    <col min="4624" max="4624" width="7" style="17" customWidth="1"/>
    <col min="4625" max="4864" width="8.85546875" style="17"/>
    <col min="4865" max="4865" width="3" style="17" customWidth="1"/>
    <col min="4866" max="4866" width="4.140625" style="17" customWidth="1"/>
    <col min="4867" max="4867" width="54" style="17" customWidth="1"/>
    <col min="4868" max="4868" width="3.7109375" style="17" customWidth="1"/>
    <col min="4869" max="4869" width="90.28515625" style="17" customWidth="1"/>
    <col min="4870" max="4871" width="8.85546875" style="17"/>
    <col min="4872" max="4872" width="15.42578125" style="17" customWidth="1"/>
    <col min="4873" max="4873" width="5.140625" style="17" customWidth="1"/>
    <col min="4874" max="4875" width="8.85546875" style="17"/>
    <col min="4876" max="4876" width="3" style="17" customWidth="1"/>
    <col min="4877" max="4879" width="8.85546875" style="17"/>
    <col min="4880" max="4880" width="7" style="17" customWidth="1"/>
    <col min="4881" max="5120" width="8.85546875" style="17"/>
    <col min="5121" max="5121" width="3" style="17" customWidth="1"/>
    <col min="5122" max="5122" width="4.140625" style="17" customWidth="1"/>
    <col min="5123" max="5123" width="54" style="17" customWidth="1"/>
    <col min="5124" max="5124" width="3.7109375" style="17" customWidth="1"/>
    <col min="5125" max="5125" width="90.28515625" style="17" customWidth="1"/>
    <col min="5126" max="5127" width="8.85546875" style="17"/>
    <col min="5128" max="5128" width="15.42578125" style="17" customWidth="1"/>
    <col min="5129" max="5129" width="5.140625" style="17" customWidth="1"/>
    <col min="5130" max="5131" width="8.85546875" style="17"/>
    <col min="5132" max="5132" width="3" style="17" customWidth="1"/>
    <col min="5133" max="5135" width="8.85546875" style="17"/>
    <col min="5136" max="5136" width="7" style="17" customWidth="1"/>
    <col min="5137" max="5376" width="8.85546875" style="17"/>
    <col min="5377" max="5377" width="3" style="17" customWidth="1"/>
    <col min="5378" max="5378" width="4.140625" style="17" customWidth="1"/>
    <col min="5379" max="5379" width="54" style="17" customWidth="1"/>
    <col min="5380" max="5380" width="3.7109375" style="17" customWidth="1"/>
    <col min="5381" max="5381" width="90.28515625" style="17" customWidth="1"/>
    <col min="5382" max="5383" width="8.85546875" style="17"/>
    <col min="5384" max="5384" width="15.42578125" style="17" customWidth="1"/>
    <col min="5385" max="5385" width="5.140625" style="17" customWidth="1"/>
    <col min="5386" max="5387" width="8.85546875" style="17"/>
    <col min="5388" max="5388" width="3" style="17" customWidth="1"/>
    <col min="5389" max="5391" width="8.85546875" style="17"/>
    <col min="5392" max="5392" width="7" style="17" customWidth="1"/>
    <col min="5393" max="5632" width="8.85546875" style="17"/>
    <col min="5633" max="5633" width="3" style="17" customWidth="1"/>
    <col min="5634" max="5634" width="4.140625" style="17" customWidth="1"/>
    <col min="5635" max="5635" width="54" style="17" customWidth="1"/>
    <col min="5636" max="5636" width="3.7109375" style="17" customWidth="1"/>
    <col min="5637" max="5637" width="90.28515625" style="17" customWidth="1"/>
    <col min="5638" max="5639" width="8.85546875" style="17"/>
    <col min="5640" max="5640" width="15.42578125" style="17" customWidth="1"/>
    <col min="5641" max="5641" width="5.140625" style="17" customWidth="1"/>
    <col min="5642" max="5643" width="8.85546875" style="17"/>
    <col min="5644" max="5644" width="3" style="17" customWidth="1"/>
    <col min="5645" max="5647" width="8.85546875" style="17"/>
    <col min="5648" max="5648" width="7" style="17" customWidth="1"/>
    <col min="5649" max="5888" width="8.85546875" style="17"/>
    <col min="5889" max="5889" width="3" style="17" customWidth="1"/>
    <col min="5890" max="5890" width="4.140625" style="17" customWidth="1"/>
    <col min="5891" max="5891" width="54" style="17" customWidth="1"/>
    <col min="5892" max="5892" width="3.7109375" style="17" customWidth="1"/>
    <col min="5893" max="5893" width="90.28515625" style="17" customWidth="1"/>
    <col min="5894" max="5895" width="8.85546875" style="17"/>
    <col min="5896" max="5896" width="15.42578125" style="17" customWidth="1"/>
    <col min="5897" max="5897" width="5.140625" style="17" customWidth="1"/>
    <col min="5898" max="5899" width="8.85546875" style="17"/>
    <col min="5900" max="5900" width="3" style="17" customWidth="1"/>
    <col min="5901" max="5903" width="8.85546875" style="17"/>
    <col min="5904" max="5904" width="7" style="17" customWidth="1"/>
    <col min="5905" max="6144" width="8.85546875" style="17"/>
    <col min="6145" max="6145" width="3" style="17" customWidth="1"/>
    <col min="6146" max="6146" width="4.140625" style="17" customWidth="1"/>
    <col min="6147" max="6147" width="54" style="17" customWidth="1"/>
    <col min="6148" max="6148" width="3.7109375" style="17" customWidth="1"/>
    <col min="6149" max="6149" width="90.28515625" style="17" customWidth="1"/>
    <col min="6150" max="6151" width="8.85546875" style="17"/>
    <col min="6152" max="6152" width="15.42578125" style="17" customWidth="1"/>
    <col min="6153" max="6153" width="5.140625" style="17" customWidth="1"/>
    <col min="6154" max="6155" width="8.85546875" style="17"/>
    <col min="6156" max="6156" width="3" style="17" customWidth="1"/>
    <col min="6157" max="6159" width="8.85546875" style="17"/>
    <col min="6160" max="6160" width="7" style="17" customWidth="1"/>
    <col min="6161" max="6400" width="8.85546875" style="17"/>
    <col min="6401" max="6401" width="3" style="17" customWidth="1"/>
    <col min="6402" max="6402" width="4.140625" style="17" customWidth="1"/>
    <col min="6403" max="6403" width="54" style="17" customWidth="1"/>
    <col min="6404" max="6404" width="3.7109375" style="17" customWidth="1"/>
    <col min="6405" max="6405" width="90.28515625" style="17" customWidth="1"/>
    <col min="6406" max="6407" width="8.85546875" style="17"/>
    <col min="6408" max="6408" width="15.42578125" style="17" customWidth="1"/>
    <col min="6409" max="6409" width="5.140625" style="17" customWidth="1"/>
    <col min="6410" max="6411" width="8.85546875" style="17"/>
    <col min="6412" max="6412" width="3" style="17" customWidth="1"/>
    <col min="6413" max="6415" width="8.85546875" style="17"/>
    <col min="6416" max="6416" width="7" style="17" customWidth="1"/>
    <col min="6417" max="6656" width="8.85546875" style="17"/>
    <col min="6657" max="6657" width="3" style="17" customWidth="1"/>
    <col min="6658" max="6658" width="4.140625" style="17" customWidth="1"/>
    <col min="6659" max="6659" width="54" style="17" customWidth="1"/>
    <col min="6660" max="6660" width="3.7109375" style="17" customWidth="1"/>
    <col min="6661" max="6661" width="90.28515625" style="17" customWidth="1"/>
    <col min="6662" max="6663" width="8.85546875" style="17"/>
    <col min="6664" max="6664" width="15.42578125" style="17" customWidth="1"/>
    <col min="6665" max="6665" width="5.140625" style="17" customWidth="1"/>
    <col min="6666" max="6667" width="8.85546875" style="17"/>
    <col min="6668" max="6668" width="3" style="17" customWidth="1"/>
    <col min="6669" max="6671" width="8.85546875" style="17"/>
    <col min="6672" max="6672" width="7" style="17" customWidth="1"/>
    <col min="6673" max="6912" width="8.85546875" style="17"/>
    <col min="6913" max="6913" width="3" style="17" customWidth="1"/>
    <col min="6914" max="6914" width="4.140625" style="17" customWidth="1"/>
    <col min="6915" max="6915" width="54" style="17" customWidth="1"/>
    <col min="6916" max="6916" width="3.7109375" style="17" customWidth="1"/>
    <col min="6917" max="6917" width="90.28515625" style="17" customWidth="1"/>
    <col min="6918" max="6919" width="8.85546875" style="17"/>
    <col min="6920" max="6920" width="15.42578125" style="17" customWidth="1"/>
    <col min="6921" max="6921" width="5.140625" style="17" customWidth="1"/>
    <col min="6922" max="6923" width="8.85546875" style="17"/>
    <col min="6924" max="6924" width="3" style="17" customWidth="1"/>
    <col min="6925" max="6927" width="8.85546875" style="17"/>
    <col min="6928" max="6928" width="7" style="17" customWidth="1"/>
    <col min="6929" max="7168" width="8.85546875" style="17"/>
    <col min="7169" max="7169" width="3" style="17" customWidth="1"/>
    <col min="7170" max="7170" width="4.140625" style="17" customWidth="1"/>
    <col min="7171" max="7171" width="54" style="17" customWidth="1"/>
    <col min="7172" max="7172" width="3.7109375" style="17" customWidth="1"/>
    <col min="7173" max="7173" width="90.28515625" style="17" customWidth="1"/>
    <col min="7174" max="7175" width="8.85546875" style="17"/>
    <col min="7176" max="7176" width="15.42578125" style="17" customWidth="1"/>
    <col min="7177" max="7177" width="5.140625" style="17" customWidth="1"/>
    <col min="7178" max="7179" width="8.85546875" style="17"/>
    <col min="7180" max="7180" width="3" style="17" customWidth="1"/>
    <col min="7181" max="7183" width="8.85546875" style="17"/>
    <col min="7184" max="7184" width="7" style="17" customWidth="1"/>
    <col min="7185" max="7424" width="8.85546875" style="17"/>
    <col min="7425" max="7425" width="3" style="17" customWidth="1"/>
    <col min="7426" max="7426" width="4.140625" style="17" customWidth="1"/>
    <col min="7427" max="7427" width="54" style="17" customWidth="1"/>
    <col min="7428" max="7428" width="3.7109375" style="17" customWidth="1"/>
    <col min="7429" max="7429" width="90.28515625" style="17" customWidth="1"/>
    <col min="7430" max="7431" width="8.85546875" style="17"/>
    <col min="7432" max="7432" width="15.42578125" style="17" customWidth="1"/>
    <col min="7433" max="7433" width="5.140625" style="17" customWidth="1"/>
    <col min="7434" max="7435" width="8.85546875" style="17"/>
    <col min="7436" max="7436" width="3" style="17" customWidth="1"/>
    <col min="7437" max="7439" width="8.85546875" style="17"/>
    <col min="7440" max="7440" width="7" style="17" customWidth="1"/>
    <col min="7441" max="7680" width="8.85546875" style="17"/>
    <col min="7681" max="7681" width="3" style="17" customWidth="1"/>
    <col min="7682" max="7682" width="4.140625" style="17" customWidth="1"/>
    <col min="7683" max="7683" width="54" style="17" customWidth="1"/>
    <col min="7684" max="7684" width="3.7109375" style="17" customWidth="1"/>
    <col min="7685" max="7685" width="90.28515625" style="17" customWidth="1"/>
    <col min="7686" max="7687" width="8.85546875" style="17"/>
    <col min="7688" max="7688" width="15.42578125" style="17" customWidth="1"/>
    <col min="7689" max="7689" width="5.140625" style="17" customWidth="1"/>
    <col min="7690" max="7691" width="8.85546875" style="17"/>
    <col min="7692" max="7692" width="3" style="17" customWidth="1"/>
    <col min="7693" max="7695" width="8.85546875" style="17"/>
    <col min="7696" max="7696" width="7" style="17" customWidth="1"/>
    <col min="7697" max="7936" width="8.85546875" style="17"/>
    <col min="7937" max="7937" width="3" style="17" customWidth="1"/>
    <col min="7938" max="7938" width="4.140625" style="17" customWidth="1"/>
    <col min="7939" max="7939" width="54" style="17" customWidth="1"/>
    <col min="7940" max="7940" width="3.7109375" style="17" customWidth="1"/>
    <col min="7941" max="7941" width="90.28515625" style="17" customWidth="1"/>
    <col min="7942" max="7943" width="8.85546875" style="17"/>
    <col min="7944" max="7944" width="15.42578125" style="17" customWidth="1"/>
    <col min="7945" max="7945" width="5.140625" style="17" customWidth="1"/>
    <col min="7946" max="7947" width="8.85546875" style="17"/>
    <col min="7948" max="7948" width="3" style="17" customWidth="1"/>
    <col min="7949" max="7951" width="8.85546875" style="17"/>
    <col min="7952" max="7952" width="7" style="17" customWidth="1"/>
    <col min="7953" max="8192" width="8.85546875" style="17"/>
    <col min="8193" max="8193" width="3" style="17" customWidth="1"/>
    <col min="8194" max="8194" width="4.140625" style="17" customWidth="1"/>
    <col min="8195" max="8195" width="54" style="17" customWidth="1"/>
    <col min="8196" max="8196" width="3.7109375" style="17" customWidth="1"/>
    <col min="8197" max="8197" width="90.28515625" style="17" customWidth="1"/>
    <col min="8198" max="8199" width="8.85546875" style="17"/>
    <col min="8200" max="8200" width="15.42578125" style="17" customWidth="1"/>
    <col min="8201" max="8201" width="5.140625" style="17" customWidth="1"/>
    <col min="8202" max="8203" width="8.85546875" style="17"/>
    <col min="8204" max="8204" width="3" style="17" customWidth="1"/>
    <col min="8205" max="8207" width="8.85546875" style="17"/>
    <col min="8208" max="8208" width="7" style="17" customWidth="1"/>
    <col min="8209" max="8448" width="8.85546875" style="17"/>
    <col min="8449" max="8449" width="3" style="17" customWidth="1"/>
    <col min="8450" max="8450" width="4.140625" style="17" customWidth="1"/>
    <col min="8451" max="8451" width="54" style="17" customWidth="1"/>
    <col min="8452" max="8452" width="3.7109375" style="17" customWidth="1"/>
    <col min="8453" max="8453" width="90.28515625" style="17" customWidth="1"/>
    <col min="8454" max="8455" width="8.85546875" style="17"/>
    <col min="8456" max="8456" width="15.42578125" style="17" customWidth="1"/>
    <col min="8457" max="8457" width="5.140625" style="17" customWidth="1"/>
    <col min="8458" max="8459" width="8.85546875" style="17"/>
    <col min="8460" max="8460" width="3" style="17" customWidth="1"/>
    <col min="8461" max="8463" width="8.85546875" style="17"/>
    <col min="8464" max="8464" width="7" style="17" customWidth="1"/>
    <col min="8465" max="8704" width="8.85546875" style="17"/>
    <col min="8705" max="8705" width="3" style="17" customWidth="1"/>
    <col min="8706" max="8706" width="4.140625" style="17" customWidth="1"/>
    <col min="8707" max="8707" width="54" style="17" customWidth="1"/>
    <col min="8708" max="8708" width="3.7109375" style="17" customWidth="1"/>
    <col min="8709" max="8709" width="90.28515625" style="17" customWidth="1"/>
    <col min="8710" max="8711" width="8.85546875" style="17"/>
    <col min="8712" max="8712" width="15.42578125" style="17" customWidth="1"/>
    <col min="8713" max="8713" width="5.140625" style="17" customWidth="1"/>
    <col min="8714" max="8715" width="8.85546875" style="17"/>
    <col min="8716" max="8716" width="3" style="17" customWidth="1"/>
    <col min="8717" max="8719" width="8.85546875" style="17"/>
    <col min="8720" max="8720" width="7" style="17" customWidth="1"/>
    <col min="8721" max="8960" width="8.85546875" style="17"/>
    <col min="8961" max="8961" width="3" style="17" customWidth="1"/>
    <col min="8962" max="8962" width="4.140625" style="17" customWidth="1"/>
    <col min="8963" max="8963" width="54" style="17" customWidth="1"/>
    <col min="8964" max="8964" width="3.7109375" style="17" customWidth="1"/>
    <col min="8965" max="8965" width="90.28515625" style="17" customWidth="1"/>
    <col min="8966" max="8967" width="8.85546875" style="17"/>
    <col min="8968" max="8968" width="15.42578125" style="17" customWidth="1"/>
    <col min="8969" max="8969" width="5.140625" style="17" customWidth="1"/>
    <col min="8970" max="8971" width="8.85546875" style="17"/>
    <col min="8972" max="8972" width="3" style="17" customWidth="1"/>
    <col min="8973" max="8975" width="8.85546875" style="17"/>
    <col min="8976" max="8976" width="7" style="17" customWidth="1"/>
    <col min="8977" max="9216" width="8.85546875" style="17"/>
    <col min="9217" max="9217" width="3" style="17" customWidth="1"/>
    <col min="9218" max="9218" width="4.140625" style="17" customWidth="1"/>
    <col min="9219" max="9219" width="54" style="17" customWidth="1"/>
    <col min="9220" max="9220" width="3.7109375" style="17" customWidth="1"/>
    <col min="9221" max="9221" width="90.28515625" style="17" customWidth="1"/>
    <col min="9222" max="9223" width="8.85546875" style="17"/>
    <col min="9224" max="9224" width="15.42578125" style="17" customWidth="1"/>
    <col min="9225" max="9225" width="5.140625" style="17" customWidth="1"/>
    <col min="9226" max="9227" width="8.85546875" style="17"/>
    <col min="9228" max="9228" width="3" style="17" customWidth="1"/>
    <col min="9229" max="9231" width="8.85546875" style="17"/>
    <col min="9232" max="9232" width="7" style="17" customWidth="1"/>
    <col min="9233" max="9472" width="8.85546875" style="17"/>
    <col min="9473" max="9473" width="3" style="17" customWidth="1"/>
    <col min="9474" max="9474" width="4.140625" style="17" customWidth="1"/>
    <col min="9475" max="9475" width="54" style="17" customWidth="1"/>
    <col min="9476" max="9476" width="3.7109375" style="17" customWidth="1"/>
    <col min="9477" max="9477" width="90.28515625" style="17" customWidth="1"/>
    <col min="9478" max="9479" width="8.85546875" style="17"/>
    <col min="9480" max="9480" width="15.42578125" style="17" customWidth="1"/>
    <col min="9481" max="9481" width="5.140625" style="17" customWidth="1"/>
    <col min="9482" max="9483" width="8.85546875" style="17"/>
    <col min="9484" max="9484" width="3" style="17" customWidth="1"/>
    <col min="9485" max="9487" width="8.85546875" style="17"/>
    <col min="9488" max="9488" width="7" style="17" customWidth="1"/>
    <col min="9489" max="9728" width="8.85546875" style="17"/>
    <col min="9729" max="9729" width="3" style="17" customWidth="1"/>
    <col min="9730" max="9730" width="4.140625" style="17" customWidth="1"/>
    <col min="9731" max="9731" width="54" style="17" customWidth="1"/>
    <col min="9732" max="9732" width="3.7109375" style="17" customWidth="1"/>
    <col min="9733" max="9733" width="90.28515625" style="17" customWidth="1"/>
    <col min="9734" max="9735" width="8.85546875" style="17"/>
    <col min="9736" max="9736" width="15.42578125" style="17" customWidth="1"/>
    <col min="9737" max="9737" width="5.140625" style="17" customWidth="1"/>
    <col min="9738" max="9739" width="8.85546875" style="17"/>
    <col min="9740" max="9740" width="3" style="17" customWidth="1"/>
    <col min="9741" max="9743" width="8.85546875" style="17"/>
    <col min="9744" max="9744" width="7" style="17" customWidth="1"/>
    <col min="9745" max="9984" width="8.85546875" style="17"/>
    <col min="9985" max="9985" width="3" style="17" customWidth="1"/>
    <col min="9986" max="9986" width="4.140625" style="17" customWidth="1"/>
    <col min="9987" max="9987" width="54" style="17" customWidth="1"/>
    <col min="9988" max="9988" width="3.7109375" style="17" customWidth="1"/>
    <col min="9989" max="9989" width="90.28515625" style="17" customWidth="1"/>
    <col min="9990" max="9991" width="8.85546875" style="17"/>
    <col min="9992" max="9992" width="15.42578125" style="17" customWidth="1"/>
    <col min="9993" max="9993" width="5.140625" style="17" customWidth="1"/>
    <col min="9994" max="9995" width="8.85546875" style="17"/>
    <col min="9996" max="9996" width="3" style="17" customWidth="1"/>
    <col min="9997" max="9999" width="8.85546875" style="17"/>
    <col min="10000" max="10000" width="7" style="17" customWidth="1"/>
    <col min="10001" max="10240" width="8.85546875" style="17"/>
    <col min="10241" max="10241" width="3" style="17" customWidth="1"/>
    <col min="10242" max="10242" width="4.140625" style="17" customWidth="1"/>
    <col min="10243" max="10243" width="54" style="17" customWidth="1"/>
    <col min="10244" max="10244" width="3.7109375" style="17" customWidth="1"/>
    <col min="10245" max="10245" width="90.28515625" style="17" customWidth="1"/>
    <col min="10246" max="10247" width="8.85546875" style="17"/>
    <col min="10248" max="10248" width="15.42578125" style="17" customWidth="1"/>
    <col min="10249" max="10249" width="5.140625" style="17" customWidth="1"/>
    <col min="10250" max="10251" width="8.85546875" style="17"/>
    <col min="10252" max="10252" width="3" style="17" customWidth="1"/>
    <col min="10253" max="10255" width="8.85546875" style="17"/>
    <col min="10256" max="10256" width="7" style="17" customWidth="1"/>
    <col min="10257" max="10496" width="8.85546875" style="17"/>
    <col min="10497" max="10497" width="3" style="17" customWidth="1"/>
    <col min="10498" max="10498" width="4.140625" style="17" customWidth="1"/>
    <col min="10499" max="10499" width="54" style="17" customWidth="1"/>
    <col min="10500" max="10500" width="3.7109375" style="17" customWidth="1"/>
    <col min="10501" max="10501" width="90.28515625" style="17" customWidth="1"/>
    <col min="10502" max="10503" width="8.85546875" style="17"/>
    <col min="10504" max="10504" width="15.42578125" style="17" customWidth="1"/>
    <col min="10505" max="10505" width="5.140625" style="17" customWidth="1"/>
    <col min="10506" max="10507" width="8.85546875" style="17"/>
    <col min="10508" max="10508" width="3" style="17" customWidth="1"/>
    <col min="10509" max="10511" width="8.85546875" style="17"/>
    <col min="10512" max="10512" width="7" style="17" customWidth="1"/>
    <col min="10513" max="10752" width="8.85546875" style="17"/>
    <col min="10753" max="10753" width="3" style="17" customWidth="1"/>
    <col min="10754" max="10754" width="4.140625" style="17" customWidth="1"/>
    <col min="10755" max="10755" width="54" style="17" customWidth="1"/>
    <col min="10756" max="10756" width="3.7109375" style="17" customWidth="1"/>
    <col min="10757" max="10757" width="90.28515625" style="17" customWidth="1"/>
    <col min="10758" max="10759" width="8.85546875" style="17"/>
    <col min="10760" max="10760" width="15.42578125" style="17" customWidth="1"/>
    <col min="10761" max="10761" width="5.140625" style="17" customWidth="1"/>
    <col min="10762" max="10763" width="8.85546875" style="17"/>
    <col min="10764" max="10764" width="3" style="17" customWidth="1"/>
    <col min="10765" max="10767" width="8.85546875" style="17"/>
    <col min="10768" max="10768" width="7" style="17" customWidth="1"/>
    <col min="10769" max="11008" width="8.85546875" style="17"/>
    <col min="11009" max="11009" width="3" style="17" customWidth="1"/>
    <col min="11010" max="11010" width="4.140625" style="17" customWidth="1"/>
    <col min="11011" max="11011" width="54" style="17" customWidth="1"/>
    <col min="11012" max="11012" width="3.7109375" style="17" customWidth="1"/>
    <col min="11013" max="11013" width="90.28515625" style="17" customWidth="1"/>
    <col min="11014" max="11015" width="8.85546875" style="17"/>
    <col min="11016" max="11016" width="15.42578125" style="17" customWidth="1"/>
    <col min="11017" max="11017" width="5.140625" style="17" customWidth="1"/>
    <col min="11018" max="11019" width="8.85546875" style="17"/>
    <col min="11020" max="11020" width="3" style="17" customWidth="1"/>
    <col min="11021" max="11023" width="8.85546875" style="17"/>
    <col min="11024" max="11024" width="7" style="17" customWidth="1"/>
    <col min="11025" max="11264" width="8.85546875" style="17"/>
    <col min="11265" max="11265" width="3" style="17" customWidth="1"/>
    <col min="11266" max="11266" width="4.140625" style="17" customWidth="1"/>
    <col min="11267" max="11267" width="54" style="17" customWidth="1"/>
    <col min="11268" max="11268" width="3.7109375" style="17" customWidth="1"/>
    <col min="11269" max="11269" width="90.28515625" style="17" customWidth="1"/>
    <col min="11270" max="11271" width="8.85546875" style="17"/>
    <col min="11272" max="11272" width="15.42578125" style="17" customWidth="1"/>
    <col min="11273" max="11273" width="5.140625" style="17" customWidth="1"/>
    <col min="11274" max="11275" width="8.85546875" style="17"/>
    <col min="11276" max="11276" width="3" style="17" customWidth="1"/>
    <col min="11277" max="11279" width="8.85546875" style="17"/>
    <col min="11280" max="11280" width="7" style="17" customWidth="1"/>
    <col min="11281" max="11520" width="8.85546875" style="17"/>
    <col min="11521" max="11521" width="3" style="17" customWidth="1"/>
    <col min="11522" max="11522" width="4.140625" style="17" customWidth="1"/>
    <col min="11523" max="11523" width="54" style="17" customWidth="1"/>
    <col min="11524" max="11524" width="3.7109375" style="17" customWidth="1"/>
    <col min="11525" max="11525" width="90.28515625" style="17" customWidth="1"/>
    <col min="11526" max="11527" width="8.85546875" style="17"/>
    <col min="11528" max="11528" width="15.42578125" style="17" customWidth="1"/>
    <col min="11529" max="11529" width="5.140625" style="17" customWidth="1"/>
    <col min="11530" max="11531" width="8.85546875" style="17"/>
    <col min="11532" max="11532" width="3" style="17" customWidth="1"/>
    <col min="11533" max="11535" width="8.85546875" style="17"/>
    <col min="11536" max="11536" width="7" style="17" customWidth="1"/>
    <col min="11537" max="11776" width="8.85546875" style="17"/>
    <col min="11777" max="11777" width="3" style="17" customWidth="1"/>
    <col min="11778" max="11778" width="4.140625" style="17" customWidth="1"/>
    <col min="11779" max="11779" width="54" style="17" customWidth="1"/>
    <col min="11780" max="11780" width="3.7109375" style="17" customWidth="1"/>
    <col min="11781" max="11781" width="90.28515625" style="17" customWidth="1"/>
    <col min="11782" max="11783" width="8.85546875" style="17"/>
    <col min="11784" max="11784" width="15.42578125" style="17" customWidth="1"/>
    <col min="11785" max="11785" width="5.140625" style="17" customWidth="1"/>
    <col min="11786" max="11787" width="8.85546875" style="17"/>
    <col min="11788" max="11788" width="3" style="17" customWidth="1"/>
    <col min="11789" max="11791" width="8.85546875" style="17"/>
    <col min="11792" max="11792" width="7" style="17" customWidth="1"/>
    <col min="11793" max="12032" width="8.85546875" style="17"/>
    <col min="12033" max="12033" width="3" style="17" customWidth="1"/>
    <col min="12034" max="12034" width="4.140625" style="17" customWidth="1"/>
    <col min="12035" max="12035" width="54" style="17" customWidth="1"/>
    <col min="12036" max="12036" width="3.7109375" style="17" customWidth="1"/>
    <col min="12037" max="12037" width="90.28515625" style="17" customWidth="1"/>
    <col min="12038" max="12039" width="8.85546875" style="17"/>
    <col min="12040" max="12040" width="15.42578125" style="17" customWidth="1"/>
    <col min="12041" max="12041" width="5.140625" style="17" customWidth="1"/>
    <col min="12042" max="12043" width="8.85546875" style="17"/>
    <col min="12044" max="12044" width="3" style="17" customWidth="1"/>
    <col min="12045" max="12047" width="8.85546875" style="17"/>
    <col min="12048" max="12048" width="7" style="17" customWidth="1"/>
    <col min="12049" max="12288" width="8.85546875" style="17"/>
    <col min="12289" max="12289" width="3" style="17" customWidth="1"/>
    <col min="12290" max="12290" width="4.140625" style="17" customWidth="1"/>
    <col min="12291" max="12291" width="54" style="17" customWidth="1"/>
    <col min="12292" max="12292" width="3.7109375" style="17" customWidth="1"/>
    <col min="12293" max="12293" width="90.28515625" style="17" customWidth="1"/>
    <col min="12294" max="12295" width="8.85546875" style="17"/>
    <col min="12296" max="12296" width="15.42578125" style="17" customWidth="1"/>
    <col min="12297" max="12297" width="5.140625" style="17" customWidth="1"/>
    <col min="12298" max="12299" width="8.85546875" style="17"/>
    <col min="12300" max="12300" width="3" style="17" customWidth="1"/>
    <col min="12301" max="12303" width="8.85546875" style="17"/>
    <col min="12304" max="12304" width="7" style="17" customWidth="1"/>
    <col min="12305" max="12544" width="8.85546875" style="17"/>
    <col min="12545" max="12545" width="3" style="17" customWidth="1"/>
    <col min="12546" max="12546" width="4.140625" style="17" customWidth="1"/>
    <col min="12547" max="12547" width="54" style="17" customWidth="1"/>
    <col min="12548" max="12548" width="3.7109375" style="17" customWidth="1"/>
    <col min="12549" max="12549" width="90.28515625" style="17" customWidth="1"/>
    <col min="12550" max="12551" width="8.85546875" style="17"/>
    <col min="12552" max="12552" width="15.42578125" style="17" customWidth="1"/>
    <col min="12553" max="12553" width="5.140625" style="17" customWidth="1"/>
    <col min="12554" max="12555" width="8.85546875" style="17"/>
    <col min="12556" max="12556" width="3" style="17" customWidth="1"/>
    <col min="12557" max="12559" width="8.85546875" style="17"/>
    <col min="12560" max="12560" width="7" style="17" customWidth="1"/>
    <col min="12561" max="12800" width="8.85546875" style="17"/>
    <col min="12801" max="12801" width="3" style="17" customWidth="1"/>
    <col min="12802" max="12802" width="4.140625" style="17" customWidth="1"/>
    <col min="12803" max="12803" width="54" style="17" customWidth="1"/>
    <col min="12804" max="12804" width="3.7109375" style="17" customWidth="1"/>
    <col min="12805" max="12805" width="90.28515625" style="17" customWidth="1"/>
    <col min="12806" max="12807" width="8.85546875" style="17"/>
    <col min="12808" max="12808" width="15.42578125" style="17" customWidth="1"/>
    <col min="12809" max="12809" width="5.140625" style="17" customWidth="1"/>
    <col min="12810" max="12811" width="8.85546875" style="17"/>
    <col min="12812" max="12812" width="3" style="17" customWidth="1"/>
    <col min="12813" max="12815" width="8.85546875" style="17"/>
    <col min="12816" max="12816" width="7" style="17" customWidth="1"/>
    <col min="12817" max="13056" width="8.85546875" style="17"/>
    <col min="13057" max="13057" width="3" style="17" customWidth="1"/>
    <col min="13058" max="13058" width="4.140625" style="17" customWidth="1"/>
    <col min="13059" max="13059" width="54" style="17" customWidth="1"/>
    <col min="13060" max="13060" width="3.7109375" style="17" customWidth="1"/>
    <col min="13061" max="13061" width="90.28515625" style="17" customWidth="1"/>
    <col min="13062" max="13063" width="8.85546875" style="17"/>
    <col min="13064" max="13064" width="15.42578125" style="17" customWidth="1"/>
    <col min="13065" max="13065" width="5.140625" style="17" customWidth="1"/>
    <col min="13066" max="13067" width="8.85546875" style="17"/>
    <col min="13068" max="13068" width="3" style="17" customWidth="1"/>
    <col min="13069" max="13071" width="8.85546875" style="17"/>
    <col min="13072" max="13072" width="7" style="17" customWidth="1"/>
    <col min="13073" max="13312" width="8.85546875" style="17"/>
    <col min="13313" max="13313" width="3" style="17" customWidth="1"/>
    <col min="13314" max="13314" width="4.140625" style="17" customWidth="1"/>
    <col min="13315" max="13315" width="54" style="17" customWidth="1"/>
    <col min="13316" max="13316" width="3.7109375" style="17" customWidth="1"/>
    <col min="13317" max="13317" width="90.28515625" style="17" customWidth="1"/>
    <col min="13318" max="13319" width="8.85546875" style="17"/>
    <col min="13320" max="13320" width="15.42578125" style="17" customWidth="1"/>
    <col min="13321" max="13321" width="5.140625" style="17" customWidth="1"/>
    <col min="13322" max="13323" width="8.85546875" style="17"/>
    <col min="13324" max="13324" width="3" style="17" customWidth="1"/>
    <col min="13325" max="13327" width="8.85546875" style="17"/>
    <col min="13328" max="13328" width="7" style="17" customWidth="1"/>
    <col min="13329" max="13568" width="8.85546875" style="17"/>
    <col min="13569" max="13569" width="3" style="17" customWidth="1"/>
    <col min="13570" max="13570" width="4.140625" style="17" customWidth="1"/>
    <col min="13571" max="13571" width="54" style="17" customWidth="1"/>
    <col min="13572" max="13572" width="3.7109375" style="17" customWidth="1"/>
    <col min="13573" max="13573" width="90.28515625" style="17" customWidth="1"/>
    <col min="13574" max="13575" width="8.85546875" style="17"/>
    <col min="13576" max="13576" width="15.42578125" style="17" customWidth="1"/>
    <col min="13577" max="13577" width="5.140625" style="17" customWidth="1"/>
    <col min="13578" max="13579" width="8.85546875" style="17"/>
    <col min="13580" max="13580" width="3" style="17" customWidth="1"/>
    <col min="13581" max="13583" width="8.85546875" style="17"/>
    <col min="13584" max="13584" width="7" style="17" customWidth="1"/>
    <col min="13585" max="13824" width="8.85546875" style="17"/>
    <col min="13825" max="13825" width="3" style="17" customWidth="1"/>
    <col min="13826" max="13826" width="4.140625" style="17" customWidth="1"/>
    <col min="13827" max="13827" width="54" style="17" customWidth="1"/>
    <col min="13828" max="13828" width="3.7109375" style="17" customWidth="1"/>
    <col min="13829" max="13829" width="90.28515625" style="17" customWidth="1"/>
    <col min="13830" max="13831" width="8.85546875" style="17"/>
    <col min="13832" max="13832" width="15.42578125" style="17" customWidth="1"/>
    <col min="13833" max="13833" width="5.140625" style="17" customWidth="1"/>
    <col min="13834" max="13835" width="8.85546875" style="17"/>
    <col min="13836" max="13836" width="3" style="17" customWidth="1"/>
    <col min="13837" max="13839" width="8.85546875" style="17"/>
    <col min="13840" max="13840" width="7" style="17" customWidth="1"/>
    <col min="13841" max="14080" width="8.85546875" style="17"/>
    <col min="14081" max="14081" width="3" style="17" customWidth="1"/>
    <col min="14082" max="14082" width="4.140625" style="17" customWidth="1"/>
    <col min="14083" max="14083" width="54" style="17" customWidth="1"/>
    <col min="14084" max="14084" width="3.7109375" style="17" customWidth="1"/>
    <col min="14085" max="14085" width="90.28515625" style="17" customWidth="1"/>
    <col min="14086" max="14087" width="8.85546875" style="17"/>
    <col min="14088" max="14088" width="15.42578125" style="17" customWidth="1"/>
    <col min="14089" max="14089" width="5.140625" style="17" customWidth="1"/>
    <col min="14090" max="14091" width="8.85546875" style="17"/>
    <col min="14092" max="14092" width="3" style="17" customWidth="1"/>
    <col min="14093" max="14095" width="8.85546875" style="17"/>
    <col min="14096" max="14096" width="7" style="17" customWidth="1"/>
    <col min="14097" max="14336" width="8.85546875" style="17"/>
    <col min="14337" max="14337" width="3" style="17" customWidth="1"/>
    <col min="14338" max="14338" width="4.140625" style="17" customWidth="1"/>
    <col min="14339" max="14339" width="54" style="17" customWidth="1"/>
    <col min="14340" max="14340" width="3.7109375" style="17" customWidth="1"/>
    <col min="14341" max="14341" width="90.28515625" style="17" customWidth="1"/>
    <col min="14342" max="14343" width="8.85546875" style="17"/>
    <col min="14344" max="14344" width="15.42578125" style="17" customWidth="1"/>
    <col min="14345" max="14345" width="5.140625" style="17" customWidth="1"/>
    <col min="14346" max="14347" width="8.85546875" style="17"/>
    <col min="14348" max="14348" width="3" style="17" customWidth="1"/>
    <col min="14349" max="14351" width="8.85546875" style="17"/>
    <col min="14352" max="14352" width="7" style="17" customWidth="1"/>
    <col min="14353" max="14592" width="8.85546875" style="17"/>
    <col min="14593" max="14593" width="3" style="17" customWidth="1"/>
    <col min="14594" max="14594" width="4.140625" style="17" customWidth="1"/>
    <col min="14595" max="14595" width="54" style="17" customWidth="1"/>
    <col min="14596" max="14596" width="3.7109375" style="17" customWidth="1"/>
    <col min="14597" max="14597" width="90.28515625" style="17" customWidth="1"/>
    <col min="14598" max="14599" width="8.85546875" style="17"/>
    <col min="14600" max="14600" width="15.42578125" style="17" customWidth="1"/>
    <col min="14601" max="14601" width="5.140625" style="17" customWidth="1"/>
    <col min="14602" max="14603" width="8.85546875" style="17"/>
    <col min="14604" max="14604" width="3" style="17" customWidth="1"/>
    <col min="14605" max="14607" width="8.85546875" style="17"/>
    <col min="14608" max="14608" width="7" style="17" customWidth="1"/>
    <col min="14609" max="14848" width="8.85546875" style="17"/>
    <col min="14849" max="14849" width="3" style="17" customWidth="1"/>
    <col min="14850" max="14850" width="4.140625" style="17" customWidth="1"/>
    <col min="14851" max="14851" width="54" style="17" customWidth="1"/>
    <col min="14852" max="14852" width="3.7109375" style="17" customWidth="1"/>
    <col min="14853" max="14853" width="90.28515625" style="17" customWidth="1"/>
    <col min="14854" max="14855" width="8.85546875" style="17"/>
    <col min="14856" max="14856" width="15.42578125" style="17" customWidth="1"/>
    <col min="14857" max="14857" width="5.140625" style="17" customWidth="1"/>
    <col min="14858" max="14859" width="8.85546875" style="17"/>
    <col min="14860" max="14860" width="3" style="17" customWidth="1"/>
    <col min="14861" max="14863" width="8.85546875" style="17"/>
    <col min="14864" max="14864" width="7" style="17" customWidth="1"/>
    <col min="14865" max="15104" width="8.85546875" style="17"/>
    <col min="15105" max="15105" width="3" style="17" customWidth="1"/>
    <col min="15106" max="15106" width="4.140625" style="17" customWidth="1"/>
    <col min="15107" max="15107" width="54" style="17" customWidth="1"/>
    <col min="15108" max="15108" width="3.7109375" style="17" customWidth="1"/>
    <col min="15109" max="15109" width="90.28515625" style="17" customWidth="1"/>
    <col min="15110" max="15111" width="8.85546875" style="17"/>
    <col min="15112" max="15112" width="15.42578125" style="17" customWidth="1"/>
    <col min="15113" max="15113" width="5.140625" style="17" customWidth="1"/>
    <col min="15114" max="15115" width="8.85546875" style="17"/>
    <col min="15116" max="15116" width="3" style="17" customWidth="1"/>
    <col min="15117" max="15119" width="8.85546875" style="17"/>
    <col min="15120" max="15120" width="7" style="17" customWidth="1"/>
    <col min="15121" max="15360" width="8.85546875" style="17"/>
    <col min="15361" max="15361" width="3" style="17" customWidth="1"/>
    <col min="15362" max="15362" width="4.140625" style="17" customWidth="1"/>
    <col min="15363" max="15363" width="54" style="17" customWidth="1"/>
    <col min="15364" max="15364" width="3.7109375" style="17" customWidth="1"/>
    <col min="15365" max="15365" width="90.28515625" style="17" customWidth="1"/>
    <col min="15366" max="15367" width="8.85546875" style="17"/>
    <col min="15368" max="15368" width="15.42578125" style="17" customWidth="1"/>
    <col min="15369" max="15369" width="5.140625" style="17" customWidth="1"/>
    <col min="15370" max="15371" width="8.85546875" style="17"/>
    <col min="15372" max="15372" width="3" style="17" customWidth="1"/>
    <col min="15373" max="15375" width="8.85546875" style="17"/>
    <col min="15376" max="15376" width="7" style="17" customWidth="1"/>
    <col min="15377" max="15616" width="8.85546875" style="17"/>
    <col min="15617" max="15617" width="3" style="17" customWidth="1"/>
    <col min="15618" max="15618" width="4.140625" style="17" customWidth="1"/>
    <col min="15619" max="15619" width="54" style="17" customWidth="1"/>
    <col min="15620" max="15620" width="3.7109375" style="17" customWidth="1"/>
    <col min="15621" max="15621" width="90.28515625" style="17" customWidth="1"/>
    <col min="15622" max="15623" width="8.85546875" style="17"/>
    <col min="15624" max="15624" width="15.42578125" style="17" customWidth="1"/>
    <col min="15625" max="15625" width="5.140625" style="17" customWidth="1"/>
    <col min="15626" max="15627" width="8.85546875" style="17"/>
    <col min="15628" max="15628" width="3" style="17" customWidth="1"/>
    <col min="15629" max="15631" width="8.85546875" style="17"/>
    <col min="15632" max="15632" width="7" style="17" customWidth="1"/>
    <col min="15633" max="15872" width="8.85546875" style="17"/>
    <col min="15873" max="15873" width="3" style="17" customWidth="1"/>
    <col min="15874" max="15874" width="4.140625" style="17" customWidth="1"/>
    <col min="15875" max="15875" width="54" style="17" customWidth="1"/>
    <col min="15876" max="15876" width="3.7109375" style="17" customWidth="1"/>
    <col min="15877" max="15877" width="90.28515625" style="17" customWidth="1"/>
    <col min="15878" max="15879" width="8.85546875" style="17"/>
    <col min="15880" max="15880" width="15.42578125" style="17" customWidth="1"/>
    <col min="15881" max="15881" width="5.140625" style="17" customWidth="1"/>
    <col min="15882" max="15883" width="8.85546875" style="17"/>
    <col min="15884" max="15884" width="3" style="17" customWidth="1"/>
    <col min="15885" max="15887" width="8.85546875" style="17"/>
    <col min="15888" max="15888" width="7" style="17" customWidth="1"/>
    <col min="15889" max="16128" width="8.85546875" style="17"/>
    <col min="16129" max="16129" width="3" style="17" customWidth="1"/>
    <col min="16130" max="16130" width="4.140625" style="17" customWidth="1"/>
    <col min="16131" max="16131" width="54" style="17" customWidth="1"/>
    <col min="16132" max="16132" width="3.7109375" style="17" customWidth="1"/>
    <col min="16133" max="16133" width="90.28515625" style="17" customWidth="1"/>
    <col min="16134" max="16135" width="8.85546875" style="17"/>
    <col min="16136" max="16136" width="15.42578125" style="17" customWidth="1"/>
    <col min="16137" max="16137" width="5.140625" style="17" customWidth="1"/>
    <col min="16138" max="16139" width="8.85546875" style="17"/>
    <col min="16140" max="16140" width="3" style="17" customWidth="1"/>
    <col min="16141" max="16143" width="8.85546875" style="17"/>
    <col min="16144" max="16144" width="7" style="17" customWidth="1"/>
    <col min="16145" max="16384" width="8.85546875" style="17"/>
  </cols>
  <sheetData>
    <row r="1" ht="30" customHeight="1" x14ac:dyDescent="0.25"/>
    <row r="2" ht="9.9499999999999993" customHeight="1" x14ac:dyDescent="0.25"/>
    <row r="3" ht="25.5" customHeight="1" x14ac:dyDescent="0.25"/>
    <row r="4" ht="21" customHeight="1" x14ac:dyDescent="0.25"/>
    <row r="6" ht="17.100000000000001" customHeight="1" x14ac:dyDescent="0.25"/>
    <row r="7" ht="17.100000000000001" customHeight="1" x14ac:dyDescent="0.25"/>
    <row r="8" ht="17.100000000000001" customHeight="1" x14ac:dyDescent="0.25"/>
    <row r="9" ht="17.100000000000001" customHeight="1" x14ac:dyDescent="0.25"/>
    <row r="10" ht="17.100000000000001" customHeight="1" x14ac:dyDescent="0.25"/>
    <row r="11" ht="17.100000000000001" customHeight="1" x14ac:dyDescent="0.25"/>
    <row r="12" ht="17.100000000000001" customHeight="1" x14ac:dyDescent="0.25"/>
    <row r="13" ht="17.100000000000001" customHeight="1" x14ac:dyDescent="0.25"/>
    <row r="14" ht="17.100000000000001" customHeight="1" x14ac:dyDescent="0.25"/>
    <row r="15" ht="17.100000000000001" customHeight="1" x14ac:dyDescent="0.25"/>
    <row r="16" ht="17.100000000000001" customHeight="1" x14ac:dyDescent="0.25"/>
    <row r="17" ht="17.100000000000001" customHeight="1" x14ac:dyDescent="0.25"/>
    <row r="18" ht="17.100000000000001" customHeight="1" x14ac:dyDescent="0.25"/>
    <row r="19" ht="17.100000000000001" customHeight="1" x14ac:dyDescent="0.25"/>
    <row r="40" spans="2:3" x14ac:dyDescent="0.25">
      <c r="B40" s="18"/>
      <c r="C40" s="18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3925A2-2F79-4654-91B2-14E8CC0AC658}">
  <sheetPr codeName="Sheet1"/>
  <dimension ref="A1:F43"/>
  <sheetViews>
    <sheetView tabSelected="1" workbookViewId="0">
      <pane xSplit="5" ySplit="4" topLeftCell="F5" activePane="bottomRight" state="frozenSplit"/>
      <selection pane="topRight" activeCell="F1" sqref="F1"/>
      <selection pane="bottomLeft" activeCell="A5" sqref="A5"/>
      <selection pane="bottomRight" activeCell="G6" sqref="G6"/>
    </sheetView>
  </sheetViews>
  <sheetFormatPr defaultRowHeight="15" x14ac:dyDescent="0.25"/>
  <cols>
    <col min="1" max="4" width="3" style="7" customWidth="1"/>
    <col min="5" max="5" width="24.42578125" style="7" customWidth="1"/>
    <col min="6" max="6" width="11.5703125" bestFit="1" customWidth="1"/>
  </cols>
  <sheetData>
    <row r="1" spans="1:6" ht="15.75" x14ac:dyDescent="0.25">
      <c r="A1" s="8" t="s">
        <v>0</v>
      </c>
      <c r="B1" s="9"/>
      <c r="C1" s="9"/>
      <c r="D1" s="9"/>
      <c r="E1" s="9"/>
      <c r="F1" s="12"/>
    </row>
    <row r="2" spans="1:6" ht="18" x14ac:dyDescent="0.25">
      <c r="A2" s="10" t="s">
        <v>1</v>
      </c>
      <c r="B2" s="9"/>
      <c r="C2" s="9"/>
      <c r="D2" s="9"/>
      <c r="E2" s="9"/>
      <c r="F2" s="12"/>
    </row>
    <row r="3" spans="1:6" x14ac:dyDescent="0.25">
      <c r="A3" s="11" t="s">
        <v>3</v>
      </c>
      <c r="B3" s="9"/>
      <c r="C3" s="9"/>
      <c r="D3" s="9"/>
      <c r="E3" s="9"/>
      <c r="F3" s="13" t="s">
        <v>2</v>
      </c>
    </row>
    <row r="4" spans="1:6" s="16" customFormat="1" ht="15.75" thickBot="1" x14ac:dyDescent="0.3">
      <c r="A4" s="14"/>
      <c r="B4" s="14"/>
      <c r="C4" s="14"/>
      <c r="D4" s="14"/>
      <c r="E4" s="14"/>
      <c r="F4" s="15" t="s">
        <v>4</v>
      </c>
    </row>
    <row r="5" spans="1:6" ht="15.75" thickTop="1" x14ac:dyDescent="0.25">
      <c r="A5" s="1" t="s">
        <v>5</v>
      </c>
      <c r="B5" s="1"/>
      <c r="C5" s="1"/>
      <c r="D5" s="1"/>
      <c r="E5" s="1"/>
      <c r="F5" s="2"/>
    </row>
    <row r="6" spans="1:6" x14ac:dyDescent="0.25">
      <c r="A6" s="1"/>
      <c r="B6" s="1" t="s">
        <v>6</v>
      </c>
      <c r="C6" s="1"/>
      <c r="D6" s="1"/>
      <c r="E6" s="1"/>
      <c r="F6" s="2"/>
    </row>
    <row r="7" spans="1:6" x14ac:dyDescent="0.25">
      <c r="A7" s="1"/>
      <c r="B7" s="1"/>
      <c r="C7" s="1" t="s">
        <v>7</v>
      </c>
      <c r="D7" s="1"/>
      <c r="E7" s="1"/>
      <c r="F7" s="2"/>
    </row>
    <row r="8" spans="1:6" x14ac:dyDescent="0.25">
      <c r="A8" s="1"/>
      <c r="B8" s="1"/>
      <c r="C8" s="1"/>
      <c r="D8" s="1" t="s">
        <v>8</v>
      </c>
      <c r="E8" s="1"/>
      <c r="F8" s="2">
        <v>3170.75</v>
      </c>
    </row>
    <row r="9" spans="1:6" x14ac:dyDescent="0.25">
      <c r="A9" s="1"/>
      <c r="B9" s="1"/>
      <c r="C9" s="1"/>
      <c r="D9" s="1" t="s">
        <v>9</v>
      </c>
      <c r="E9" s="1"/>
      <c r="F9" s="2">
        <v>5800.74</v>
      </c>
    </row>
    <row r="10" spans="1:6" x14ac:dyDescent="0.25">
      <c r="A10" s="1"/>
      <c r="B10" s="1"/>
      <c r="C10" s="1"/>
      <c r="D10" s="1" t="s">
        <v>10</v>
      </c>
      <c r="E10" s="1"/>
      <c r="F10" s="2">
        <v>234075.31</v>
      </c>
    </row>
    <row r="11" spans="1:6" ht="15.75" thickBot="1" x14ac:dyDescent="0.3">
      <c r="A11" s="1"/>
      <c r="B11" s="1"/>
      <c r="C11" s="1"/>
      <c r="D11" s="1" t="s">
        <v>11</v>
      </c>
      <c r="E11" s="1"/>
      <c r="F11" s="3">
        <v>343892.88</v>
      </c>
    </row>
    <row r="12" spans="1:6" x14ac:dyDescent="0.25">
      <c r="A12" s="1"/>
      <c r="B12" s="1"/>
      <c r="C12" s="1" t="s">
        <v>12</v>
      </c>
      <c r="D12" s="1"/>
      <c r="E12" s="1"/>
      <c r="F12" s="2">
        <f>ROUND(SUM(F7:F11),5)</f>
        <v>586939.68000000005</v>
      </c>
    </row>
    <row r="13" spans="1:6" x14ac:dyDescent="0.25">
      <c r="A13" s="1"/>
      <c r="B13" s="1"/>
      <c r="C13" s="1" t="s">
        <v>13</v>
      </c>
      <c r="D13" s="1"/>
      <c r="E13" s="1"/>
      <c r="F13" s="2"/>
    </row>
    <row r="14" spans="1:6" x14ac:dyDescent="0.25">
      <c r="A14" s="1"/>
      <c r="B14" s="1"/>
      <c r="C14" s="1"/>
      <c r="D14" s="1" t="s">
        <v>14</v>
      </c>
      <c r="E14" s="1"/>
      <c r="F14" s="2">
        <v>5095</v>
      </c>
    </row>
    <row r="15" spans="1:6" ht="15.75" thickBot="1" x14ac:dyDescent="0.3">
      <c r="A15" s="1"/>
      <c r="B15" s="1"/>
      <c r="C15" s="1"/>
      <c r="D15" s="1" t="s">
        <v>15</v>
      </c>
      <c r="E15" s="1"/>
      <c r="F15" s="2">
        <v>27649.58</v>
      </c>
    </row>
    <row r="16" spans="1:6" ht="15.75" thickBot="1" x14ac:dyDescent="0.3">
      <c r="A16" s="1"/>
      <c r="B16" s="1"/>
      <c r="C16" s="1" t="s">
        <v>16</v>
      </c>
      <c r="D16" s="1"/>
      <c r="E16" s="1"/>
      <c r="F16" s="4">
        <f>ROUND(SUM(F13:F15),5)</f>
        <v>32744.58</v>
      </c>
    </row>
    <row r="17" spans="1:6" x14ac:dyDescent="0.25">
      <c r="A17" s="1"/>
      <c r="B17" s="1" t="s">
        <v>17</v>
      </c>
      <c r="C17" s="1"/>
      <c r="D17" s="1"/>
      <c r="E17" s="1"/>
      <c r="F17" s="2">
        <f>ROUND(F6+F12+F16,5)</f>
        <v>619684.26</v>
      </c>
    </row>
    <row r="18" spans="1:6" x14ac:dyDescent="0.25">
      <c r="A18" s="1"/>
      <c r="B18" s="1" t="s">
        <v>18</v>
      </c>
      <c r="C18" s="1"/>
      <c r="D18" s="1"/>
      <c r="E18" s="1"/>
      <c r="F18" s="2"/>
    </row>
    <row r="19" spans="1:6" x14ac:dyDescent="0.25">
      <c r="A19" s="1"/>
      <c r="B19" s="1"/>
      <c r="C19" s="1" t="s">
        <v>19</v>
      </c>
      <c r="D19" s="1"/>
      <c r="E19" s="1"/>
      <c r="F19" s="2">
        <v>307900</v>
      </c>
    </row>
    <row r="20" spans="1:6" x14ac:dyDescent="0.25">
      <c r="A20" s="1"/>
      <c r="B20" s="1"/>
      <c r="C20" s="1" t="s">
        <v>20</v>
      </c>
      <c r="D20" s="1"/>
      <c r="E20" s="1"/>
      <c r="F20" s="2">
        <v>375000</v>
      </c>
    </row>
    <row r="21" spans="1:6" x14ac:dyDescent="0.25">
      <c r="A21" s="1"/>
      <c r="B21" s="1"/>
      <c r="C21" s="1" t="s">
        <v>21</v>
      </c>
      <c r="D21" s="1"/>
      <c r="E21" s="1"/>
      <c r="F21" s="2">
        <v>1067006.2</v>
      </c>
    </row>
    <row r="22" spans="1:6" x14ac:dyDescent="0.25">
      <c r="A22" s="1"/>
      <c r="B22" s="1"/>
      <c r="C22" s="1" t="s">
        <v>22</v>
      </c>
      <c r="D22" s="1"/>
      <c r="E22" s="1"/>
      <c r="F22" s="2">
        <v>404729.43</v>
      </c>
    </row>
    <row r="23" spans="1:6" ht="15.75" thickBot="1" x14ac:dyDescent="0.3">
      <c r="A23" s="1"/>
      <c r="B23" s="1"/>
      <c r="C23" s="1" t="s">
        <v>23</v>
      </c>
      <c r="D23" s="1"/>
      <c r="E23" s="1"/>
      <c r="F23" s="2">
        <v>1701301</v>
      </c>
    </row>
    <row r="24" spans="1:6" ht="15.75" thickBot="1" x14ac:dyDescent="0.3">
      <c r="A24" s="1"/>
      <c r="B24" s="1" t="s">
        <v>24</v>
      </c>
      <c r="C24" s="1"/>
      <c r="D24" s="1"/>
      <c r="E24" s="1"/>
      <c r="F24" s="5">
        <f>ROUND(SUM(F18:F23),5)</f>
        <v>3855936.63</v>
      </c>
    </row>
    <row r="25" spans="1:6" s="7" customFormat="1" ht="12" thickBot="1" x14ac:dyDescent="0.25">
      <c r="A25" s="1" t="s">
        <v>25</v>
      </c>
      <c r="B25" s="1"/>
      <c r="C25" s="1"/>
      <c r="D25" s="1"/>
      <c r="E25" s="1"/>
      <c r="F25" s="6">
        <f>ROUND(F5+F17+F24,5)</f>
        <v>4475620.8899999997</v>
      </c>
    </row>
    <row r="26" spans="1:6" ht="15.75" thickTop="1" x14ac:dyDescent="0.25">
      <c r="A26" s="1" t="s">
        <v>26</v>
      </c>
      <c r="B26" s="1"/>
      <c r="C26" s="1"/>
      <c r="D26" s="1"/>
      <c r="E26" s="1"/>
      <c r="F26" s="2"/>
    </row>
    <row r="27" spans="1:6" x14ac:dyDescent="0.25">
      <c r="A27" s="1"/>
      <c r="B27" s="1" t="s">
        <v>27</v>
      </c>
      <c r="C27" s="1"/>
      <c r="D27" s="1"/>
      <c r="E27" s="1"/>
      <c r="F27" s="2"/>
    </row>
    <row r="28" spans="1:6" x14ac:dyDescent="0.25">
      <c r="A28" s="1"/>
      <c r="B28" s="1"/>
      <c r="C28" s="1" t="s">
        <v>28</v>
      </c>
      <c r="D28" s="1"/>
      <c r="E28" s="1"/>
      <c r="F28" s="2"/>
    </row>
    <row r="29" spans="1:6" x14ac:dyDescent="0.25">
      <c r="A29" s="1"/>
      <c r="B29" s="1"/>
      <c r="C29" s="1"/>
      <c r="D29" s="1" t="s">
        <v>29</v>
      </c>
      <c r="E29" s="1"/>
      <c r="F29" s="2"/>
    </row>
    <row r="30" spans="1:6" x14ac:dyDescent="0.25">
      <c r="A30" s="1"/>
      <c r="B30" s="1"/>
      <c r="C30" s="1"/>
      <c r="D30" s="1"/>
      <c r="E30" s="1" t="s">
        <v>30</v>
      </c>
      <c r="F30" s="2">
        <v>6688.25</v>
      </c>
    </row>
    <row r="31" spans="1:6" x14ac:dyDescent="0.25">
      <c r="A31" s="1"/>
      <c r="B31" s="1"/>
      <c r="C31" s="1"/>
      <c r="D31" s="1"/>
      <c r="E31" s="1" t="s">
        <v>31</v>
      </c>
      <c r="F31" s="2">
        <v>80576</v>
      </c>
    </row>
    <row r="32" spans="1:6" ht="15.75" thickBot="1" x14ac:dyDescent="0.3">
      <c r="A32" s="1"/>
      <c r="B32" s="1"/>
      <c r="C32" s="1"/>
      <c r="D32" s="1"/>
      <c r="E32" s="1" t="s">
        <v>32</v>
      </c>
      <c r="F32" s="2">
        <v>581006.41</v>
      </c>
    </row>
    <row r="33" spans="1:6" ht="15.75" thickBot="1" x14ac:dyDescent="0.3">
      <c r="A33" s="1"/>
      <c r="B33" s="1"/>
      <c r="C33" s="1"/>
      <c r="D33" s="1" t="s">
        <v>33</v>
      </c>
      <c r="E33" s="1"/>
      <c r="F33" s="5">
        <f>ROUND(SUM(F29:F32),5)</f>
        <v>668270.66</v>
      </c>
    </row>
    <row r="34" spans="1:6" ht="15.75" thickBot="1" x14ac:dyDescent="0.3">
      <c r="A34" s="1"/>
      <c r="B34" s="1"/>
      <c r="C34" s="1" t="s">
        <v>34</v>
      </c>
      <c r="D34" s="1"/>
      <c r="E34" s="1"/>
      <c r="F34" s="4">
        <f>ROUND(F28+F33,5)</f>
        <v>668270.66</v>
      </c>
    </row>
    <row r="35" spans="1:6" x14ac:dyDescent="0.25">
      <c r="A35" s="1"/>
      <c r="B35" s="1" t="s">
        <v>35</v>
      </c>
      <c r="C35" s="1"/>
      <c r="D35" s="1"/>
      <c r="E35" s="1"/>
      <c r="F35" s="2">
        <f>ROUND(F27+F34,5)</f>
        <v>668270.66</v>
      </c>
    </row>
    <row r="36" spans="1:6" x14ac:dyDescent="0.25">
      <c r="A36" s="1"/>
      <c r="B36" s="1" t="s">
        <v>36</v>
      </c>
      <c r="C36" s="1"/>
      <c r="D36" s="1"/>
      <c r="E36" s="1"/>
      <c r="F36" s="2"/>
    </row>
    <row r="37" spans="1:6" x14ac:dyDescent="0.25">
      <c r="A37" s="1"/>
      <c r="B37" s="1"/>
      <c r="C37" s="1" t="s">
        <v>37</v>
      </c>
      <c r="D37" s="1"/>
      <c r="E37" s="1"/>
      <c r="F37" s="2">
        <v>377452.21</v>
      </c>
    </row>
    <row r="38" spans="1:6" x14ac:dyDescent="0.25">
      <c r="A38" s="1"/>
      <c r="B38" s="1"/>
      <c r="C38" s="1" t="s">
        <v>38</v>
      </c>
      <c r="D38" s="1"/>
      <c r="E38" s="1"/>
      <c r="F38" s="2">
        <v>2342288</v>
      </c>
    </row>
    <row r="39" spans="1:6" x14ac:dyDescent="0.25">
      <c r="A39" s="1"/>
      <c r="B39" s="1"/>
      <c r="C39" s="1" t="s">
        <v>39</v>
      </c>
      <c r="D39" s="1"/>
      <c r="E39" s="1"/>
      <c r="F39" s="2">
        <v>1084948.25</v>
      </c>
    </row>
    <row r="40" spans="1:6" ht="15.75" thickBot="1" x14ac:dyDescent="0.3">
      <c r="A40" s="1"/>
      <c r="B40" s="1"/>
      <c r="C40" s="1" t="s">
        <v>40</v>
      </c>
      <c r="D40" s="1"/>
      <c r="E40" s="1"/>
      <c r="F40" s="2">
        <v>2661.77</v>
      </c>
    </row>
    <row r="41" spans="1:6" ht="15.75" thickBot="1" x14ac:dyDescent="0.3">
      <c r="A41" s="1"/>
      <c r="B41" s="1" t="s">
        <v>41</v>
      </c>
      <c r="C41" s="1"/>
      <c r="D41" s="1"/>
      <c r="E41" s="1"/>
      <c r="F41" s="5">
        <f>ROUND(SUM(F36:F40),5)</f>
        <v>3807350.23</v>
      </c>
    </row>
    <row r="42" spans="1:6" s="7" customFormat="1" ht="12" thickBot="1" x14ac:dyDescent="0.25">
      <c r="A42" s="1" t="s">
        <v>42</v>
      </c>
      <c r="B42" s="1"/>
      <c r="C42" s="1"/>
      <c r="D42" s="1"/>
      <c r="E42" s="1"/>
      <c r="F42" s="6">
        <f>ROUND(F26+F35+F41,5)</f>
        <v>4475620.8899999997</v>
      </c>
    </row>
    <row r="43" spans="1:6" ht="15.75" thickTop="1" x14ac:dyDescent="0.25"/>
  </sheetData>
  <pageMargins left="0.7" right="0.7" top="0.75" bottom="0.75" header="0.1" footer="0.3"/>
  <pageSetup orientation="portrait" r:id="rId1"/>
  <headerFoot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6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026" r:id="rId4" name="HEADER"/>
      </mc:Fallback>
    </mc:AlternateContent>
    <mc:AlternateContent xmlns:mc="http://schemas.openxmlformats.org/markup-compatibility/2006">
      <mc:Choice Requires="x14">
        <control shapeId="1025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025" r:id="rId6" name="FILTER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0E26D8-157C-4DF4-83FA-174BD8649BF8}">
  <sheetPr codeName="Sheet2"/>
  <dimension ref="A1:L41"/>
  <sheetViews>
    <sheetView workbookViewId="0">
      <pane xSplit="7" ySplit="4" topLeftCell="H5" activePane="bottomRight" state="frozenSplit"/>
      <selection pane="topRight" activeCell="H1" sqref="H1"/>
      <selection pane="bottomLeft" activeCell="A5" sqref="A5"/>
      <selection pane="bottomRight" activeCell="N6" sqref="N6"/>
    </sheetView>
  </sheetViews>
  <sheetFormatPr defaultRowHeight="15" x14ac:dyDescent="0.25"/>
  <cols>
    <col min="1" max="6" width="3" style="7" customWidth="1"/>
    <col min="7" max="7" width="23.7109375" style="7" customWidth="1"/>
    <col min="8" max="8" width="8.42578125" bestFit="1" customWidth="1"/>
    <col min="9" max="9" width="2.28515625" customWidth="1"/>
    <col min="10" max="10" width="7.85546875" bestFit="1" customWidth="1"/>
    <col min="11" max="11" width="2.28515625" customWidth="1"/>
    <col min="12" max="12" width="11.5703125" bestFit="1" customWidth="1"/>
  </cols>
  <sheetData>
    <row r="1" spans="1:12" ht="15.75" x14ac:dyDescent="0.25">
      <c r="A1" s="8" t="s">
        <v>0</v>
      </c>
      <c r="B1" s="9"/>
      <c r="C1" s="9"/>
      <c r="D1" s="9"/>
      <c r="E1" s="9"/>
      <c r="F1" s="9"/>
      <c r="G1" s="9"/>
      <c r="H1" s="19"/>
      <c r="I1" s="19"/>
      <c r="J1" s="19"/>
      <c r="K1" s="19"/>
      <c r="L1" s="12"/>
    </row>
    <row r="2" spans="1:12" ht="18" x14ac:dyDescent="0.25">
      <c r="A2" s="10" t="s">
        <v>43</v>
      </c>
      <c r="B2" s="9"/>
      <c r="C2" s="9"/>
      <c r="D2" s="9"/>
      <c r="E2" s="9"/>
      <c r="F2" s="9"/>
      <c r="G2" s="9"/>
      <c r="H2" s="19"/>
      <c r="I2" s="19"/>
      <c r="J2" s="19"/>
      <c r="K2" s="19"/>
      <c r="L2" s="12"/>
    </row>
    <row r="3" spans="1:12" x14ac:dyDescent="0.25">
      <c r="A3" s="11" t="s">
        <v>44</v>
      </c>
      <c r="B3" s="9"/>
      <c r="C3" s="9"/>
      <c r="D3" s="9"/>
      <c r="E3" s="9"/>
      <c r="F3" s="9"/>
      <c r="G3" s="9"/>
      <c r="H3" s="19"/>
      <c r="I3" s="19"/>
      <c r="J3" s="19"/>
      <c r="K3" s="19"/>
      <c r="L3" s="13" t="s">
        <v>2</v>
      </c>
    </row>
    <row r="4" spans="1:12" s="16" customFormat="1" ht="15.75" thickBot="1" x14ac:dyDescent="0.3">
      <c r="A4" s="14"/>
      <c r="B4" s="14"/>
      <c r="C4" s="14"/>
      <c r="D4" s="14"/>
      <c r="E4" s="14"/>
      <c r="F4" s="14"/>
      <c r="G4" s="14"/>
      <c r="H4" s="15" t="s">
        <v>45</v>
      </c>
      <c r="I4" s="21"/>
      <c r="J4" s="15" t="s">
        <v>46</v>
      </c>
      <c r="K4" s="21"/>
      <c r="L4" s="15" t="s">
        <v>47</v>
      </c>
    </row>
    <row r="5" spans="1:12" ht="15.75" thickTop="1" x14ac:dyDescent="0.25">
      <c r="A5" s="1"/>
      <c r="B5" s="1" t="s">
        <v>48</v>
      </c>
      <c r="C5" s="1"/>
      <c r="D5" s="1"/>
      <c r="E5" s="1"/>
      <c r="F5" s="1"/>
      <c r="G5" s="1"/>
      <c r="H5" s="2"/>
      <c r="I5" s="20"/>
      <c r="J5" s="2"/>
      <c r="K5" s="20"/>
      <c r="L5" s="2"/>
    </row>
    <row r="6" spans="1:12" x14ac:dyDescent="0.25">
      <c r="A6" s="1"/>
      <c r="B6" s="1"/>
      <c r="C6" s="1"/>
      <c r="D6" s="1" t="s">
        <v>49</v>
      </c>
      <c r="E6" s="1"/>
      <c r="F6" s="1"/>
      <c r="G6" s="1"/>
      <c r="H6" s="2"/>
      <c r="I6" s="20"/>
      <c r="J6" s="2"/>
      <c r="K6" s="20"/>
      <c r="L6" s="2"/>
    </row>
    <row r="7" spans="1:12" ht="15.75" thickBot="1" x14ac:dyDescent="0.3">
      <c r="A7" s="1"/>
      <c r="B7" s="1"/>
      <c r="C7" s="1"/>
      <c r="D7" s="1"/>
      <c r="E7" s="1" t="s">
        <v>50</v>
      </c>
      <c r="F7" s="1"/>
      <c r="G7" s="1"/>
      <c r="H7" s="2">
        <v>36264.269999999997</v>
      </c>
      <c r="I7" s="20"/>
      <c r="J7" s="2">
        <v>42304.67</v>
      </c>
      <c r="K7" s="20"/>
      <c r="L7" s="2">
        <f>ROUND(SUM(H7:J7),5)</f>
        <v>78568.94</v>
      </c>
    </row>
    <row r="8" spans="1:12" ht="15.75" thickBot="1" x14ac:dyDescent="0.3">
      <c r="A8" s="1"/>
      <c r="B8" s="1"/>
      <c r="C8" s="1"/>
      <c r="D8" s="1" t="s">
        <v>51</v>
      </c>
      <c r="E8" s="1"/>
      <c r="F8" s="1"/>
      <c r="G8" s="1"/>
      <c r="H8" s="4">
        <f>ROUND(SUM(H6:H7),5)</f>
        <v>36264.269999999997</v>
      </c>
      <c r="I8" s="20"/>
      <c r="J8" s="4">
        <f>ROUND(SUM(J6:J7),5)</f>
        <v>42304.67</v>
      </c>
      <c r="K8" s="20"/>
      <c r="L8" s="4">
        <f>ROUND(SUM(H8:J8),5)</f>
        <v>78568.94</v>
      </c>
    </row>
    <row r="9" spans="1:12" x14ac:dyDescent="0.25">
      <c r="A9" s="1"/>
      <c r="B9" s="1"/>
      <c r="C9" s="1" t="s">
        <v>52</v>
      </c>
      <c r="D9" s="1"/>
      <c r="E9" s="1"/>
      <c r="F9" s="1"/>
      <c r="G9" s="1"/>
      <c r="H9" s="2">
        <f>H8</f>
        <v>36264.269999999997</v>
      </c>
      <c r="I9" s="20"/>
      <c r="J9" s="2">
        <f>J8</f>
        <v>42304.67</v>
      </c>
      <c r="K9" s="20"/>
      <c r="L9" s="2">
        <f>ROUND(SUM(H9:J9),5)</f>
        <v>78568.94</v>
      </c>
    </row>
    <row r="10" spans="1:12" x14ac:dyDescent="0.25">
      <c r="A10" s="1"/>
      <c r="B10" s="1"/>
      <c r="C10" s="1"/>
      <c r="D10" s="1" t="s">
        <v>53</v>
      </c>
      <c r="E10" s="1"/>
      <c r="F10" s="1"/>
      <c r="G10" s="1"/>
      <c r="H10" s="2"/>
      <c r="I10" s="20"/>
      <c r="J10" s="2"/>
      <c r="K10" s="20"/>
      <c r="L10" s="2"/>
    </row>
    <row r="11" spans="1:12" x14ac:dyDescent="0.25">
      <c r="A11" s="1"/>
      <c r="B11" s="1"/>
      <c r="C11" s="1"/>
      <c r="D11" s="1"/>
      <c r="E11" s="1" t="s">
        <v>54</v>
      </c>
      <c r="F11" s="1"/>
      <c r="G11" s="1"/>
      <c r="H11" s="2"/>
      <c r="I11" s="20"/>
      <c r="J11" s="2"/>
      <c r="K11" s="20"/>
      <c r="L11" s="2"/>
    </row>
    <row r="12" spans="1:12" x14ac:dyDescent="0.25">
      <c r="A12" s="1"/>
      <c r="B12" s="1"/>
      <c r="C12" s="1"/>
      <c r="D12" s="1"/>
      <c r="E12" s="1"/>
      <c r="F12" s="1" t="s">
        <v>55</v>
      </c>
      <c r="G12" s="1"/>
      <c r="H12" s="2"/>
      <c r="I12" s="20"/>
      <c r="J12" s="2"/>
      <c r="K12" s="20"/>
      <c r="L12" s="2"/>
    </row>
    <row r="13" spans="1:12" x14ac:dyDescent="0.25">
      <c r="A13" s="1"/>
      <c r="B13" s="1"/>
      <c r="C13" s="1"/>
      <c r="D13" s="1"/>
      <c r="E13" s="1"/>
      <c r="F13" s="1"/>
      <c r="G13" s="1" t="s">
        <v>56</v>
      </c>
      <c r="H13" s="2">
        <v>624.96</v>
      </c>
      <c r="I13" s="20"/>
      <c r="J13" s="2">
        <v>248.64</v>
      </c>
      <c r="K13" s="20"/>
      <c r="L13" s="2">
        <f t="shared" ref="L13:L22" si="0">ROUND(SUM(H13:J13),5)</f>
        <v>873.6</v>
      </c>
    </row>
    <row r="14" spans="1:12" x14ac:dyDescent="0.25">
      <c r="A14" s="1"/>
      <c r="B14" s="1"/>
      <c r="C14" s="1"/>
      <c r="D14" s="1"/>
      <c r="E14" s="1"/>
      <c r="F14" s="1"/>
      <c r="G14" s="1" t="s">
        <v>57</v>
      </c>
      <c r="H14" s="2">
        <v>239.69</v>
      </c>
      <c r="I14" s="20"/>
      <c r="J14" s="2">
        <v>0</v>
      </c>
      <c r="K14" s="20"/>
      <c r="L14" s="2">
        <f t="shared" si="0"/>
        <v>239.69</v>
      </c>
    </row>
    <row r="15" spans="1:12" x14ac:dyDescent="0.25">
      <c r="A15" s="1"/>
      <c r="B15" s="1"/>
      <c r="C15" s="1"/>
      <c r="D15" s="1"/>
      <c r="E15" s="1"/>
      <c r="F15" s="1"/>
      <c r="G15" s="1" t="s">
        <v>58</v>
      </c>
      <c r="H15" s="2">
        <v>280.33</v>
      </c>
      <c r="I15" s="20"/>
      <c r="J15" s="2">
        <v>280.33</v>
      </c>
      <c r="K15" s="20"/>
      <c r="L15" s="2">
        <f t="shared" si="0"/>
        <v>560.66</v>
      </c>
    </row>
    <row r="16" spans="1:12" x14ac:dyDescent="0.25">
      <c r="A16" s="1"/>
      <c r="B16" s="1"/>
      <c r="C16" s="1"/>
      <c r="D16" s="1"/>
      <c r="E16" s="1"/>
      <c r="F16" s="1"/>
      <c r="G16" s="1" t="s">
        <v>59</v>
      </c>
      <c r="H16" s="2">
        <v>41219.519999999997</v>
      </c>
      <c r="I16" s="20"/>
      <c r="J16" s="2">
        <v>0</v>
      </c>
      <c r="K16" s="20"/>
      <c r="L16" s="2">
        <f t="shared" si="0"/>
        <v>41219.519999999997</v>
      </c>
    </row>
    <row r="17" spans="1:12" x14ac:dyDescent="0.25">
      <c r="A17" s="1"/>
      <c r="B17" s="1"/>
      <c r="C17" s="1"/>
      <c r="D17" s="1"/>
      <c r="E17" s="1"/>
      <c r="F17" s="1"/>
      <c r="G17" s="1" t="s">
        <v>60</v>
      </c>
      <c r="H17" s="2">
        <v>0</v>
      </c>
      <c r="I17" s="20"/>
      <c r="J17" s="2">
        <v>11461.27</v>
      </c>
      <c r="K17" s="20"/>
      <c r="L17" s="2">
        <f t="shared" si="0"/>
        <v>11461.27</v>
      </c>
    </row>
    <row r="18" spans="1:12" x14ac:dyDescent="0.25">
      <c r="A18" s="1"/>
      <c r="B18" s="1"/>
      <c r="C18" s="1"/>
      <c r="D18" s="1"/>
      <c r="E18" s="1"/>
      <c r="F18" s="1"/>
      <c r="G18" s="1" t="s">
        <v>61</v>
      </c>
      <c r="H18" s="2">
        <v>2788</v>
      </c>
      <c r="I18" s="20"/>
      <c r="J18" s="2">
        <v>0</v>
      </c>
      <c r="K18" s="20"/>
      <c r="L18" s="2">
        <f t="shared" si="0"/>
        <v>2788</v>
      </c>
    </row>
    <row r="19" spans="1:12" x14ac:dyDescent="0.25">
      <c r="A19" s="1"/>
      <c r="B19" s="1"/>
      <c r="C19" s="1"/>
      <c r="D19" s="1"/>
      <c r="E19" s="1"/>
      <c r="F19" s="1"/>
      <c r="G19" s="1" t="s">
        <v>62</v>
      </c>
      <c r="H19" s="2">
        <v>0</v>
      </c>
      <c r="I19" s="20"/>
      <c r="J19" s="2">
        <v>277.5</v>
      </c>
      <c r="K19" s="20"/>
      <c r="L19" s="2">
        <f t="shared" si="0"/>
        <v>277.5</v>
      </c>
    </row>
    <row r="20" spans="1:12" x14ac:dyDescent="0.25">
      <c r="A20" s="1"/>
      <c r="B20" s="1"/>
      <c r="C20" s="1"/>
      <c r="D20" s="1"/>
      <c r="E20" s="1"/>
      <c r="F20" s="1"/>
      <c r="G20" s="1" t="s">
        <v>63</v>
      </c>
      <c r="H20" s="2">
        <v>1813.21</v>
      </c>
      <c r="I20" s="20"/>
      <c r="J20" s="2">
        <v>0</v>
      </c>
      <c r="K20" s="20"/>
      <c r="L20" s="2">
        <f t="shared" si="0"/>
        <v>1813.21</v>
      </c>
    </row>
    <row r="21" spans="1:12" ht="15.75" thickBot="1" x14ac:dyDescent="0.3">
      <c r="A21" s="1"/>
      <c r="B21" s="1"/>
      <c r="C21" s="1"/>
      <c r="D21" s="1"/>
      <c r="E21" s="1"/>
      <c r="F21" s="1"/>
      <c r="G21" s="1" t="s">
        <v>64</v>
      </c>
      <c r="H21" s="3">
        <v>0</v>
      </c>
      <c r="I21" s="20"/>
      <c r="J21" s="3">
        <v>723.74</v>
      </c>
      <c r="K21" s="20"/>
      <c r="L21" s="3">
        <f t="shared" si="0"/>
        <v>723.74</v>
      </c>
    </row>
    <row r="22" spans="1:12" x14ac:dyDescent="0.25">
      <c r="A22" s="1"/>
      <c r="B22" s="1"/>
      <c r="C22" s="1"/>
      <c r="D22" s="1"/>
      <c r="E22" s="1"/>
      <c r="F22" s="1" t="s">
        <v>65</v>
      </c>
      <c r="G22" s="1"/>
      <c r="H22" s="2">
        <f>ROUND(SUM(H12:H21),5)</f>
        <v>46965.71</v>
      </c>
      <c r="I22" s="20"/>
      <c r="J22" s="2">
        <f>ROUND(SUM(J12:J21),5)</f>
        <v>12991.48</v>
      </c>
      <c r="K22" s="20"/>
      <c r="L22" s="2">
        <f t="shared" si="0"/>
        <v>59957.19</v>
      </c>
    </row>
    <row r="23" spans="1:12" x14ac:dyDescent="0.25">
      <c r="A23" s="1"/>
      <c r="B23" s="1"/>
      <c r="C23" s="1"/>
      <c r="D23" s="1"/>
      <c r="E23" s="1"/>
      <c r="F23" s="1" t="s">
        <v>66</v>
      </c>
      <c r="G23" s="1"/>
      <c r="H23" s="2"/>
      <c r="I23" s="20"/>
      <c r="J23" s="2"/>
      <c r="K23" s="20"/>
      <c r="L23" s="2"/>
    </row>
    <row r="24" spans="1:12" x14ac:dyDescent="0.25">
      <c r="A24" s="1"/>
      <c r="B24" s="1"/>
      <c r="C24" s="1"/>
      <c r="D24" s="1"/>
      <c r="E24" s="1"/>
      <c r="F24" s="1"/>
      <c r="G24" s="1" t="s">
        <v>59</v>
      </c>
      <c r="H24" s="2">
        <v>4122.1400000000003</v>
      </c>
      <c r="I24" s="20"/>
      <c r="J24" s="2">
        <v>0</v>
      </c>
      <c r="K24" s="20"/>
      <c r="L24" s="2">
        <f t="shared" ref="L24:L31" si="1">ROUND(SUM(H24:J24),5)</f>
        <v>4122.1400000000003</v>
      </c>
    </row>
    <row r="25" spans="1:12" x14ac:dyDescent="0.25">
      <c r="A25" s="1"/>
      <c r="B25" s="1"/>
      <c r="C25" s="1"/>
      <c r="D25" s="1"/>
      <c r="E25" s="1"/>
      <c r="F25" s="1"/>
      <c r="G25" s="1" t="s">
        <v>67</v>
      </c>
      <c r="H25" s="2">
        <v>42.69</v>
      </c>
      <c r="I25" s="20"/>
      <c r="J25" s="2">
        <v>0</v>
      </c>
      <c r="K25" s="20"/>
      <c r="L25" s="2">
        <f t="shared" si="1"/>
        <v>42.69</v>
      </c>
    </row>
    <row r="26" spans="1:12" x14ac:dyDescent="0.25">
      <c r="A26" s="1"/>
      <c r="B26" s="1"/>
      <c r="C26" s="1"/>
      <c r="D26" s="1"/>
      <c r="E26" s="1"/>
      <c r="F26" s="1"/>
      <c r="G26" s="1" t="s">
        <v>68</v>
      </c>
      <c r="H26" s="2">
        <v>227.77</v>
      </c>
      <c r="I26" s="20"/>
      <c r="J26" s="2">
        <v>0</v>
      </c>
      <c r="K26" s="20"/>
      <c r="L26" s="2">
        <f t="shared" si="1"/>
        <v>227.77</v>
      </c>
    </row>
    <row r="27" spans="1:12" ht="15.75" thickBot="1" x14ac:dyDescent="0.3">
      <c r="A27" s="1"/>
      <c r="B27" s="1"/>
      <c r="C27" s="1"/>
      <c r="D27" s="1"/>
      <c r="E27" s="1"/>
      <c r="F27" s="1"/>
      <c r="G27" s="1" t="s">
        <v>64</v>
      </c>
      <c r="H27" s="3">
        <v>56.75</v>
      </c>
      <c r="I27" s="20"/>
      <c r="J27" s="3">
        <v>162.46</v>
      </c>
      <c r="K27" s="20"/>
      <c r="L27" s="3">
        <f t="shared" si="1"/>
        <v>219.21</v>
      </c>
    </row>
    <row r="28" spans="1:12" x14ac:dyDescent="0.25">
      <c r="A28" s="1"/>
      <c r="B28" s="1"/>
      <c r="C28" s="1"/>
      <c r="D28" s="1"/>
      <c r="E28" s="1"/>
      <c r="F28" s="1" t="s">
        <v>69</v>
      </c>
      <c r="G28" s="1"/>
      <c r="H28" s="2">
        <f>ROUND(SUM(H23:H27),5)</f>
        <v>4449.3500000000004</v>
      </c>
      <c r="I28" s="20"/>
      <c r="J28" s="2">
        <f>ROUND(SUM(J23:J27),5)</f>
        <v>162.46</v>
      </c>
      <c r="K28" s="20"/>
      <c r="L28" s="2">
        <f t="shared" si="1"/>
        <v>4611.8100000000004</v>
      </c>
    </row>
    <row r="29" spans="1:12" x14ac:dyDescent="0.25">
      <c r="A29" s="1"/>
      <c r="B29" s="1"/>
      <c r="C29" s="1"/>
      <c r="D29" s="1"/>
      <c r="E29" s="1"/>
      <c r="F29" s="1" t="s">
        <v>70</v>
      </c>
      <c r="G29" s="1"/>
      <c r="H29" s="2">
        <v>6972.07</v>
      </c>
      <c r="I29" s="20"/>
      <c r="J29" s="2">
        <v>0</v>
      </c>
      <c r="K29" s="20"/>
      <c r="L29" s="2">
        <f t="shared" si="1"/>
        <v>6972.07</v>
      </c>
    </row>
    <row r="30" spans="1:12" ht="15.75" thickBot="1" x14ac:dyDescent="0.3">
      <c r="A30" s="1"/>
      <c r="B30" s="1"/>
      <c r="C30" s="1"/>
      <c r="D30" s="1"/>
      <c r="E30" s="1"/>
      <c r="F30" s="1" t="s">
        <v>71</v>
      </c>
      <c r="G30" s="1"/>
      <c r="H30" s="3">
        <v>0</v>
      </c>
      <c r="I30" s="20"/>
      <c r="J30" s="3">
        <v>3044</v>
      </c>
      <c r="K30" s="20"/>
      <c r="L30" s="3">
        <f t="shared" si="1"/>
        <v>3044</v>
      </c>
    </row>
    <row r="31" spans="1:12" x14ac:dyDescent="0.25">
      <c r="A31" s="1"/>
      <c r="B31" s="1"/>
      <c r="C31" s="1"/>
      <c r="D31" s="1"/>
      <c r="E31" s="1" t="s">
        <v>72</v>
      </c>
      <c r="F31" s="1"/>
      <c r="G31" s="1"/>
      <c r="H31" s="2">
        <f>ROUND(H11+H22+SUM(H28:H30),5)</f>
        <v>58387.13</v>
      </c>
      <c r="I31" s="20"/>
      <c r="J31" s="2">
        <f>ROUND(J11+J22+SUM(J28:J30),5)</f>
        <v>16197.94</v>
      </c>
      <c r="K31" s="20"/>
      <c r="L31" s="2">
        <f t="shared" si="1"/>
        <v>74585.070000000007</v>
      </c>
    </row>
    <row r="32" spans="1:12" x14ac:dyDescent="0.25">
      <c r="A32" s="1"/>
      <c r="B32" s="1"/>
      <c r="C32" s="1"/>
      <c r="D32" s="1"/>
      <c r="E32" s="1" t="s">
        <v>73</v>
      </c>
      <c r="F32" s="1"/>
      <c r="G32" s="1"/>
      <c r="H32" s="2"/>
      <c r="I32" s="20"/>
      <c r="J32" s="2"/>
      <c r="K32" s="20"/>
      <c r="L32" s="2"/>
    </row>
    <row r="33" spans="1:12" ht="15.75" thickBot="1" x14ac:dyDescent="0.3">
      <c r="A33" s="1"/>
      <c r="B33" s="1"/>
      <c r="C33" s="1"/>
      <c r="D33" s="1"/>
      <c r="E33" s="1"/>
      <c r="F33" s="1" t="s">
        <v>74</v>
      </c>
      <c r="G33" s="1"/>
      <c r="H33" s="3">
        <v>15</v>
      </c>
      <c r="I33" s="20"/>
      <c r="J33" s="3">
        <v>15</v>
      </c>
      <c r="K33" s="20"/>
      <c r="L33" s="3">
        <f>ROUND(SUM(H33:J33),5)</f>
        <v>30</v>
      </c>
    </row>
    <row r="34" spans="1:12" x14ac:dyDescent="0.25">
      <c r="A34" s="1"/>
      <c r="B34" s="1"/>
      <c r="C34" s="1"/>
      <c r="D34" s="1"/>
      <c r="E34" s="1" t="s">
        <v>75</v>
      </c>
      <c r="F34" s="1"/>
      <c r="G34" s="1"/>
      <c r="H34" s="2">
        <f>ROUND(SUM(H32:H33),5)</f>
        <v>15</v>
      </c>
      <c r="I34" s="20"/>
      <c r="J34" s="2">
        <f>ROUND(SUM(J32:J33),5)</f>
        <v>15</v>
      </c>
      <c r="K34" s="20"/>
      <c r="L34" s="2">
        <f>ROUND(SUM(H34:J34),5)</f>
        <v>30</v>
      </c>
    </row>
    <row r="35" spans="1:12" x14ac:dyDescent="0.25">
      <c r="A35" s="1"/>
      <c r="B35" s="1"/>
      <c r="C35" s="1"/>
      <c r="D35" s="1"/>
      <c r="E35" s="1" t="s">
        <v>76</v>
      </c>
      <c r="F35" s="1"/>
      <c r="G35" s="1"/>
      <c r="H35" s="2"/>
      <c r="I35" s="20"/>
      <c r="J35" s="2"/>
      <c r="K35" s="20"/>
      <c r="L35" s="2"/>
    </row>
    <row r="36" spans="1:12" ht="15.75" thickBot="1" x14ac:dyDescent="0.3">
      <c r="A36" s="1"/>
      <c r="B36" s="1"/>
      <c r="C36" s="1"/>
      <c r="D36" s="1"/>
      <c r="E36" s="1"/>
      <c r="F36" s="1" t="s">
        <v>77</v>
      </c>
      <c r="G36" s="1"/>
      <c r="H36" s="2">
        <v>430.7</v>
      </c>
      <c r="I36" s="20"/>
      <c r="J36" s="2">
        <v>861.4</v>
      </c>
      <c r="K36" s="20"/>
      <c r="L36" s="2">
        <f>ROUND(SUM(H36:J36),5)</f>
        <v>1292.0999999999999</v>
      </c>
    </row>
    <row r="37" spans="1:12" ht="15.75" thickBot="1" x14ac:dyDescent="0.3">
      <c r="A37" s="1"/>
      <c r="B37" s="1"/>
      <c r="C37" s="1"/>
      <c r="D37" s="1"/>
      <c r="E37" s="1" t="s">
        <v>78</v>
      </c>
      <c r="F37" s="1"/>
      <c r="G37" s="1"/>
      <c r="H37" s="5">
        <f>ROUND(SUM(H35:H36),5)</f>
        <v>430.7</v>
      </c>
      <c r="I37" s="20"/>
      <c r="J37" s="5">
        <f>ROUND(SUM(J35:J36),5)</f>
        <v>861.4</v>
      </c>
      <c r="K37" s="20"/>
      <c r="L37" s="5">
        <f>ROUND(SUM(H37:J37),5)</f>
        <v>1292.0999999999999</v>
      </c>
    </row>
    <row r="38" spans="1:12" ht="15.75" thickBot="1" x14ac:dyDescent="0.3">
      <c r="A38" s="1"/>
      <c r="B38" s="1"/>
      <c r="C38" s="1"/>
      <c r="D38" s="1" t="s">
        <v>79</v>
      </c>
      <c r="E38" s="1"/>
      <c r="F38" s="1"/>
      <c r="G38" s="1"/>
      <c r="H38" s="5">
        <f>ROUND(H10+H31+H34+H37,5)</f>
        <v>58832.83</v>
      </c>
      <c r="I38" s="20"/>
      <c r="J38" s="5">
        <f>ROUND(J10+J31+J34+J37,5)</f>
        <v>17074.34</v>
      </c>
      <c r="K38" s="20"/>
      <c r="L38" s="5">
        <f>ROUND(SUM(H38:J38),5)</f>
        <v>75907.17</v>
      </c>
    </row>
    <row r="39" spans="1:12" ht="15.75" thickBot="1" x14ac:dyDescent="0.3">
      <c r="A39" s="1"/>
      <c r="B39" s="1" t="s">
        <v>80</v>
      </c>
      <c r="C39" s="1"/>
      <c r="D39" s="1"/>
      <c r="E39" s="1"/>
      <c r="F39" s="1"/>
      <c r="G39" s="1"/>
      <c r="H39" s="5">
        <f>ROUND(H5+H9-H38,5)</f>
        <v>-22568.560000000001</v>
      </c>
      <c r="I39" s="20"/>
      <c r="J39" s="5">
        <f>ROUND(J5+J9-J38,5)</f>
        <v>25230.33</v>
      </c>
      <c r="K39" s="20"/>
      <c r="L39" s="5">
        <f>ROUND(SUM(H39:J39),5)</f>
        <v>2661.77</v>
      </c>
    </row>
    <row r="40" spans="1:12" s="7" customFormat="1" ht="12" thickBot="1" x14ac:dyDescent="0.25">
      <c r="A40" s="1" t="s">
        <v>40</v>
      </c>
      <c r="B40" s="1"/>
      <c r="C40" s="1"/>
      <c r="D40" s="1"/>
      <c r="E40" s="1"/>
      <c r="F40" s="1"/>
      <c r="G40" s="1"/>
      <c r="H40" s="6">
        <f>H39</f>
        <v>-22568.560000000001</v>
      </c>
      <c r="I40" s="1"/>
      <c r="J40" s="6">
        <f>J39</f>
        <v>25230.33</v>
      </c>
      <c r="K40" s="1"/>
      <c r="L40" s="6">
        <f>ROUND(SUM(H40:J40),5)</f>
        <v>2661.77</v>
      </c>
    </row>
    <row r="41" spans="1:12" ht="15.75" thickTop="1" x14ac:dyDescent="0.25"/>
  </sheetData>
  <pageMargins left="0.7" right="0.7" top="0.75" bottom="0.75" header="0.1" footer="0.3"/>
  <pageSetup orientation="portrait" r:id="rId1"/>
  <headerFoot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4097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4097" r:id="rId4" name="FILTER"/>
      </mc:Fallback>
    </mc:AlternateContent>
    <mc:AlternateContent xmlns:mc="http://schemas.openxmlformats.org/markup-compatibility/2006">
      <mc:Choice Requires="x14">
        <control shapeId="4098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4098" r:id="rId6" name="HEADER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10D9F2-787E-46FC-9561-7D5CC88965D2}">
  <sheetPr codeName="Sheet3"/>
  <dimension ref="A1:N45"/>
  <sheetViews>
    <sheetView workbookViewId="0">
      <pane xSplit="7" ySplit="5" topLeftCell="H6" activePane="bottomRight" state="frozenSplit"/>
      <selection pane="topRight" activeCell="H1" sqref="H1"/>
      <selection pane="bottomLeft" activeCell="A6" sqref="A6"/>
      <selection pane="bottomRight" activeCell="P7" sqref="P7"/>
    </sheetView>
  </sheetViews>
  <sheetFormatPr defaultRowHeight="15" x14ac:dyDescent="0.25"/>
  <cols>
    <col min="1" max="6" width="3" style="32" customWidth="1"/>
    <col min="7" max="7" width="26.7109375" style="32" customWidth="1"/>
    <col min="8" max="8" width="10.140625" style="33" bestFit="1" customWidth="1"/>
    <col min="9" max="9" width="2.28515625" style="33" customWidth="1"/>
    <col min="10" max="10" width="10.140625" style="33" bestFit="1" customWidth="1"/>
    <col min="11" max="11" width="2.28515625" style="33" customWidth="1"/>
    <col min="12" max="12" width="8.42578125" style="33" bestFit="1" customWidth="1"/>
    <col min="13" max="13" width="2.28515625" style="33" customWidth="1"/>
    <col min="14" max="14" width="11.5703125" style="33" bestFit="1" customWidth="1"/>
  </cols>
  <sheetData>
    <row r="1" spans="1:14" ht="15.75" x14ac:dyDescent="0.25">
      <c r="A1" s="8" t="s">
        <v>0</v>
      </c>
      <c r="B1" s="9"/>
      <c r="C1" s="9"/>
      <c r="D1" s="9"/>
      <c r="E1" s="9"/>
      <c r="F1" s="9"/>
      <c r="G1" s="9"/>
      <c r="H1" s="19"/>
      <c r="I1" s="19"/>
      <c r="J1" s="19"/>
      <c r="K1" s="19"/>
      <c r="L1" s="19"/>
      <c r="M1" s="19"/>
      <c r="N1" s="12"/>
    </row>
    <row r="2" spans="1:14" ht="18" x14ac:dyDescent="0.25">
      <c r="A2" s="10" t="s">
        <v>43</v>
      </c>
      <c r="B2" s="9"/>
      <c r="C2" s="9"/>
      <c r="D2" s="9"/>
      <c r="E2" s="9"/>
      <c r="F2" s="9"/>
      <c r="G2" s="9"/>
      <c r="H2" s="19"/>
      <c r="I2" s="19"/>
      <c r="J2" s="19"/>
      <c r="K2" s="19"/>
      <c r="L2" s="19"/>
      <c r="M2" s="19"/>
      <c r="N2" s="12"/>
    </row>
    <row r="3" spans="1:14" x14ac:dyDescent="0.25">
      <c r="A3" s="11" t="s">
        <v>44</v>
      </c>
      <c r="B3" s="9"/>
      <c r="C3" s="9"/>
      <c r="D3" s="9"/>
      <c r="E3" s="9"/>
      <c r="F3" s="9"/>
      <c r="G3" s="9"/>
      <c r="H3" s="19"/>
      <c r="I3" s="19"/>
      <c r="J3" s="19"/>
      <c r="K3" s="19"/>
      <c r="L3" s="19"/>
      <c r="M3" s="19"/>
      <c r="N3" s="13" t="s">
        <v>2</v>
      </c>
    </row>
    <row r="4" spans="1:14" ht="15.75" thickBot="1" x14ac:dyDescent="0.3">
      <c r="A4" s="1"/>
      <c r="B4" s="1"/>
      <c r="C4" s="1"/>
      <c r="D4" s="1"/>
      <c r="E4" s="1"/>
      <c r="F4" s="1"/>
      <c r="G4" s="1"/>
      <c r="H4" s="23"/>
      <c r="I4" s="22"/>
      <c r="J4" s="23"/>
      <c r="K4" s="22"/>
      <c r="L4" s="23"/>
      <c r="M4" s="22"/>
      <c r="N4" s="23"/>
    </row>
    <row r="5" spans="1:14" s="16" customFormat="1" ht="16.5" thickTop="1" thickBot="1" x14ac:dyDescent="0.3">
      <c r="A5" s="14"/>
      <c r="B5" s="14"/>
      <c r="C5" s="14"/>
      <c r="D5" s="14"/>
      <c r="E5" s="14"/>
      <c r="F5" s="14"/>
      <c r="G5" s="14"/>
      <c r="H5" s="31" t="s">
        <v>81</v>
      </c>
      <c r="I5" s="21"/>
      <c r="J5" s="31" t="s">
        <v>82</v>
      </c>
      <c r="K5" s="21"/>
      <c r="L5" s="31" t="s">
        <v>83</v>
      </c>
      <c r="M5" s="21"/>
      <c r="N5" s="31" t="s">
        <v>84</v>
      </c>
    </row>
    <row r="6" spans="1:14" ht="15.75" thickTop="1" x14ac:dyDescent="0.25">
      <c r="A6" s="1"/>
      <c r="B6" s="1" t="s">
        <v>48</v>
      </c>
      <c r="C6" s="1"/>
      <c r="D6" s="1"/>
      <c r="E6" s="1"/>
      <c r="F6" s="1"/>
      <c r="G6" s="1"/>
      <c r="H6" s="2"/>
      <c r="I6" s="20"/>
      <c r="J6" s="2"/>
      <c r="K6" s="20"/>
      <c r="L6" s="2"/>
      <c r="M6" s="20"/>
      <c r="N6" s="24"/>
    </row>
    <row r="7" spans="1:14" x14ac:dyDescent="0.25">
      <c r="A7" s="1"/>
      <c r="B7" s="1"/>
      <c r="C7" s="1"/>
      <c r="D7" s="1" t="s">
        <v>49</v>
      </c>
      <c r="E7" s="1"/>
      <c r="F7" s="1"/>
      <c r="G7" s="1"/>
      <c r="H7" s="2"/>
      <c r="I7" s="20"/>
      <c r="J7" s="2"/>
      <c r="K7" s="20"/>
      <c r="L7" s="2"/>
      <c r="M7" s="20"/>
      <c r="N7" s="24"/>
    </row>
    <row r="8" spans="1:14" x14ac:dyDescent="0.25">
      <c r="A8" s="1"/>
      <c r="B8" s="1"/>
      <c r="C8" s="1"/>
      <c r="D8" s="1"/>
      <c r="E8" s="1" t="s">
        <v>85</v>
      </c>
      <c r="F8" s="1"/>
      <c r="G8" s="1"/>
      <c r="H8" s="2">
        <v>0</v>
      </c>
      <c r="I8" s="20"/>
      <c r="J8" s="2">
        <v>1930</v>
      </c>
      <c r="K8" s="20"/>
      <c r="L8" s="2">
        <f>ROUND((H8-J8),5)</f>
        <v>-1930</v>
      </c>
      <c r="M8" s="20"/>
      <c r="N8" s="24">
        <f>ROUND(IF(H8=0, IF(J8=0, 0, SIGN(-J8)), IF(J8=0, SIGN(H8), (H8-J8)/ABS(J8))),5)</f>
        <v>-1</v>
      </c>
    </row>
    <row r="9" spans="1:14" ht="15.75" thickBot="1" x14ac:dyDescent="0.3">
      <c r="A9" s="1"/>
      <c r="B9" s="1"/>
      <c r="C9" s="1"/>
      <c r="D9" s="1"/>
      <c r="E9" s="1" t="s">
        <v>50</v>
      </c>
      <c r="F9" s="1"/>
      <c r="G9" s="1"/>
      <c r="H9" s="25">
        <v>78568.94</v>
      </c>
      <c r="I9" s="20"/>
      <c r="J9" s="25">
        <v>70027.94</v>
      </c>
      <c r="K9" s="20"/>
      <c r="L9" s="25">
        <f>ROUND((H9-J9),5)</f>
        <v>8541</v>
      </c>
      <c r="M9" s="20"/>
      <c r="N9" s="26">
        <f>ROUND(IF(H9=0, IF(J9=0, 0, SIGN(-J9)), IF(J9=0, SIGN(H9), (H9-J9)/ABS(J9))),5)</f>
        <v>0.12197</v>
      </c>
    </row>
    <row r="10" spans="1:14" ht="15.75" thickBot="1" x14ac:dyDescent="0.3">
      <c r="A10" s="1"/>
      <c r="B10" s="1"/>
      <c r="C10" s="1"/>
      <c r="D10" s="1" t="s">
        <v>51</v>
      </c>
      <c r="E10" s="1"/>
      <c r="F10" s="1"/>
      <c r="G10" s="1"/>
      <c r="H10" s="4">
        <f>ROUND(SUM(H7:H9),5)</f>
        <v>78568.94</v>
      </c>
      <c r="I10" s="20"/>
      <c r="J10" s="4">
        <f>ROUND(SUM(J7:J9),5)</f>
        <v>71957.94</v>
      </c>
      <c r="K10" s="20"/>
      <c r="L10" s="4">
        <f>ROUND((H10-J10),5)</f>
        <v>6611</v>
      </c>
      <c r="M10" s="20"/>
      <c r="N10" s="27">
        <f>ROUND(IF(H10=0, IF(J10=0, 0, SIGN(-J10)), IF(J10=0, SIGN(H10), (H10-J10)/ABS(J10))),5)</f>
        <v>9.1869999999999993E-2</v>
      </c>
    </row>
    <row r="11" spans="1:14" x14ac:dyDescent="0.25">
      <c r="A11" s="1"/>
      <c r="B11" s="1"/>
      <c r="C11" s="1" t="s">
        <v>52</v>
      </c>
      <c r="D11" s="1"/>
      <c r="E11" s="1"/>
      <c r="F11" s="1"/>
      <c r="G11" s="1"/>
      <c r="H11" s="2">
        <f>H10</f>
        <v>78568.94</v>
      </c>
      <c r="I11" s="20"/>
      <c r="J11" s="2">
        <f>J10</f>
        <v>71957.94</v>
      </c>
      <c r="K11" s="20"/>
      <c r="L11" s="2">
        <f>ROUND((H11-J11),5)</f>
        <v>6611</v>
      </c>
      <c r="M11" s="20"/>
      <c r="N11" s="24">
        <f>ROUND(IF(H11=0, IF(J11=0, 0, SIGN(-J11)), IF(J11=0, SIGN(H11), (H11-J11)/ABS(J11))),5)</f>
        <v>9.1869999999999993E-2</v>
      </c>
    </row>
    <row r="12" spans="1:14" x14ac:dyDescent="0.25">
      <c r="A12" s="1"/>
      <c r="B12" s="1"/>
      <c r="C12" s="1"/>
      <c r="D12" s="1" t="s">
        <v>53</v>
      </c>
      <c r="E12" s="1"/>
      <c r="F12" s="1"/>
      <c r="G12" s="1"/>
      <c r="H12" s="2"/>
      <c r="I12" s="20"/>
      <c r="J12" s="2"/>
      <c r="K12" s="20"/>
      <c r="L12" s="2"/>
      <c r="M12" s="20"/>
      <c r="N12" s="24"/>
    </row>
    <row r="13" spans="1:14" x14ac:dyDescent="0.25">
      <c r="A13" s="1"/>
      <c r="B13" s="1"/>
      <c r="C13" s="1"/>
      <c r="D13" s="1"/>
      <c r="E13" s="1" t="s">
        <v>54</v>
      </c>
      <c r="F13" s="1"/>
      <c r="G13" s="1"/>
      <c r="H13" s="2"/>
      <c r="I13" s="20"/>
      <c r="J13" s="2"/>
      <c r="K13" s="20"/>
      <c r="L13" s="2"/>
      <c r="M13" s="20"/>
      <c r="N13" s="24"/>
    </row>
    <row r="14" spans="1:14" x14ac:dyDescent="0.25">
      <c r="A14" s="1"/>
      <c r="B14" s="1"/>
      <c r="C14" s="1"/>
      <c r="D14" s="1"/>
      <c r="E14" s="1"/>
      <c r="F14" s="1" t="s">
        <v>55</v>
      </c>
      <c r="G14" s="1"/>
      <c r="H14" s="2"/>
      <c r="I14" s="20"/>
      <c r="J14" s="2"/>
      <c r="K14" s="20"/>
      <c r="L14" s="2"/>
      <c r="M14" s="20"/>
      <c r="N14" s="24"/>
    </row>
    <row r="15" spans="1:14" x14ac:dyDescent="0.25">
      <c r="A15" s="1"/>
      <c r="B15" s="1"/>
      <c r="C15" s="1"/>
      <c r="D15" s="1"/>
      <c r="E15" s="1"/>
      <c r="F15" s="1"/>
      <c r="G15" s="1" t="s">
        <v>56</v>
      </c>
      <c r="H15" s="2">
        <v>873.6</v>
      </c>
      <c r="I15" s="20"/>
      <c r="J15" s="2">
        <v>1742.7</v>
      </c>
      <c r="K15" s="20"/>
      <c r="L15" s="2">
        <f>ROUND((H15-J15),5)</f>
        <v>-869.1</v>
      </c>
      <c r="M15" s="20"/>
      <c r="N15" s="24">
        <f>ROUND(IF(H15=0, IF(J15=0, 0, SIGN(-J15)), IF(J15=0, SIGN(H15), (H15-J15)/ABS(J15))),5)</f>
        <v>-0.49870999999999999</v>
      </c>
    </row>
    <row r="16" spans="1:14" x14ac:dyDescent="0.25">
      <c r="A16" s="1"/>
      <c r="B16" s="1"/>
      <c r="C16" s="1"/>
      <c r="D16" s="1"/>
      <c r="E16" s="1"/>
      <c r="F16" s="1"/>
      <c r="G16" s="1" t="s">
        <v>57</v>
      </c>
      <c r="H16" s="2">
        <v>239.69</v>
      </c>
      <c r="I16" s="20"/>
      <c r="J16" s="2">
        <v>269.58999999999997</v>
      </c>
      <c r="K16" s="20"/>
      <c r="L16" s="2">
        <f>ROUND((H16-J16),5)</f>
        <v>-29.9</v>
      </c>
      <c r="M16" s="20"/>
      <c r="N16" s="24">
        <f>ROUND(IF(H16=0, IF(J16=0, 0, SIGN(-J16)), IF(J16=0, SIGN(H16), (H16-J16)/ABS(J16))),5)</f>
        <v>-0.11090999999999999</v>
      </c>
    </row>
    <row r="17" spans="1:14" x14ac:dyDescent="0.25">
      <c r="A17" s="1"/>
      <c r="B17" s="1"/>
      <c r="C17" s="1"/>
      <c r="D17" s="1"/>
      <c r="E17" s="1"/>
      <c r="F17" s="1"/>
      <c r="G17" s="1" t="s">
        <v>58</v>
      </c>
      <c r="H17" s="2">
        <v>560.66</v>
      </c>
      <c r="I17" s="20"/>
      <c r="J17" s="2">
        <v>560.66</v>
      </c>
      <c r="K17" s="20"/>
      <c r="L17" s="2">
        <f>ROUND((H17-J17),5)</f>
        <v>0</v>
      </c>
      <c r="M17" s="20"/>
      <c r="N17" s="24">
        <f>ROUND(IF(H17=0, IF(J17=0, 0, SIGN(-J17)), IF(J17=0, SIGN(H17), (H17-J17)/ABS(J17))),5)</f>
        <v>0</v>
      </c>
    </row>
    <row r="18" spans="1:14" x14ac:dyDescent="0.25">
      <c r="A18" s="1"/>
      <c r="B18" s="1"/>
      <c r="C18" s="1"/>
      <c r="D18" s="1"/>
      <c r="E18" s="1"/>
      <c r="F18" s="1"/>
      <c r="G18" s="1" t="s">
        <v>59</v>
      </c>
      <c r="H18" s="2">
        <v>41219.519999999997</v>
      </c>
      <c r="I18" s="20"/>
      <c r="J18" s="2">
        <v>45161.760000000002</v>
      </c>
      <c r="K18" s="20"/>
      <c r="L18" s="2">
        <f>ROUND((H18-J18),5)</f>
        <v>-3942.24</v>
      </c>
      <c r="M18" s="20"/>
      <c r="N18" s="24">
        <f>ROUND(IF(H18=0, IF(J18=0, 0, SIGN(-J18)), IF(J18=0, SIGN(H18), (H18-J18)/ABS(J18))),5)</f>
        <v>-8.7290000000000006E-2</v>
      </c>
    </row>
    <row r="19" spans="1:14" x14ac:dyDescent="0.25">
      <c r="A19" s="1"/>
      <c r="B19" s="1"/>
      <c r="C19" s="1"/>
      <c r="D19" s="1"/>
      <c r="E19" s="1"/>
      <c r="F19" s="1"/>
      <c r="G19" s="1" t="s">
        <v>60</v>
      </c>
      <c r="H19" s="2">
        <v>11461.27</v>
      </c>
      <c r="I19" s="20"/>
      <c r="J19" s="2">
        <v>0</v>
      </c>
      <c r="K19" s="20"/>
      <c r="L19" s="2">
        <f>ROUND((H19-J19),5)</f>
        <v>11461.27</v>
      </c>
      <c r="M19" s="20"/>
      <c r="N19" s="24">
        <f>ROUND(IF(H19=0, IF(J19=0, 0, SIGN(-J19)), IF(J19=0, SIGN(H19), (H19-J19)/ABS(J19))),5)</f>
        <v>1</v>
      </c>
    </row>
    <row r="20" spans="1:14" x14ac:dyDescent="0.25">
      <c r="A20" s="1"/>
      <c r="B20" s="1"/>
      <c r="C20" s="1"/>
      <c r="D20" s="1"/>
      <c r="E20" s="1"/>
      <c r="F20" s="1"/>
      <c r="G20" s="1" t="s">
        <v>61</v>
      </c>
      <c r="H20" s="2">
        <v>2788</v>
      </c>
      <c r="I20" s="20"/>
      <c r="J20" s="2">
        <v>530</v>
      </c>
      <c r="K20" s="20"/>
      <c r="L20" s="2">
        <f>ROUND((H20-J20),5)</f>
        <v>2258</v>
      </c>
      <c r="M20" s="20"/>
      <c r="N20" s="24">
        <f>ROUND(IF(H20=0, IF(J20=0, 0, SIGN(-J20)), IF(J20=0, SIGN(H20), (H20-J20)/ABS(J20))),5)</f>
        <v>4.2603799999999996</v>
      </c>
    </row>
    <row r="21" spans="1:14" x14ac:dyDescent="0.25">
      <c r="A21" s="1"/>
      <c r="B21" s="1"/>
      <c r="C21" s="1"/>
      <c r="D21" s="1"/>
      <c r="E21" s="1"/>
      <c r="F21" s="1"/>
      <c r="G21" s="1" t="s">
        <v>62</v>
      </c>
      <c r="H21" s="2">
        <v>277.5</v>
      </c>
      <c r="I21" s="20"/>
      <c r="J21" s="2">
        <v>0</v>
      </c>
      <c r="K21" s="20"/>
      <c r="L21" s="2">
        <f>ROUND((H21-J21),5)</f>
        <v>277.5</v>
      </c>
      <c r="M21" s="20"/>
      <c r="N21" s="24">
        <f>ROUND(IF(H21=0, IF(J21=0, 0, SIGN(-J21)), IF(J21=0, SIGN(H21), (H21-J21)/ABS(J21))),5)</f>
        <v>1</v>
      </c>
    </row>
    <row r="22" spans="1:14" x14ac:dyDescent="0.25">
      <c r="A22" s="1"/>
      <c r="B22" s="1"/>
      <c r="C22" s="1"/>
      <c r="D22" s="1"/>
      <c r="E22" s="1"/>
      <c r="F22" s="1"/>
      <c r="G22" s="1" t="s">
        <v>63</v>
      </c>
      <c r="H22" s="2">
        <v>1813.21</v>
      </c>
      <c r="I22" s="20"/>
      <c r="J22" s="2">
        <v>3470.9</v>
      </c>
      <c r="K22" s="20"/>
      <c r="L22" s="2">
        <f>ROUND((H22-J22),5)</f>
        <v>-1657.69</v>
      </c>
      <c r="M22" s="20"/>
      <c r="N22" s="24">
        <f>ROUND(IF(H22=0, IF(J22=0, 0, SIGN(-J22)), IF(J22=0, SIGN(H22), (H22-J22)/ABS(J22))),5)</f>
        <v>-0.47760000000000002</v>
      </c>
    </row>
    <row r="23" spans="1:14" x14ac:dyDescent="0.25">
      <c r="A23" s="1"/>
      <c r="B23" s="1"/>
      <c r="C23" s="1"/>
      <c r="D23" s="1"/>
      <c r="E23" s="1"/>
      <c r="F23" s="1"/>
      <c r="G23" s="1" t="s">
        <v>64</v>
      </c>
      <c r="H23" s="2">
        <v>723.74</v>
      </c>
      <c r="I23" s="20"/>
      <c r="J23" s="2">
        <v>0</v>
      </c>
      <c r="K23" s="20"/>
      <c r="L23" s="2">
        <f>ROUND((H23-J23),5)</f>
        <v>723.74</v>
      </c>
      <c r="M23" s="20"/>
      <c r="N23" s="24">
        <f>ROUND(IF(H23=0, IF(J23=0, 0, SIGN(-J23)), IF(J23=0, SIGN(H23), (H23-J23)/ABS(J23))),5)</f>
        <v>1</v>
      </c>
    </row>
    <row r="24" spans="1:14" ht="15.75" thickBot="1" x14ac:dyDescent="0.3">
      <c r="A24" s="1"/>
      <c r="B24" s="1"/>
      <c r="C24" s="1"/>
      <c r="D24" s="1"/>
      <c r="E24" s="1"/>
      <c r="F24" s="1"/>
      <c r="G24" s="1" t="s">
        <v>86</v>
      </c>
      <c r="H24" s="3">
        <v>0</v>
      </c>
      <c r="I24" s="20"/>
      <c r="J24" s="3">
        <v>1080</v>
      </c>
      <c r="K24" s="20"/>
      <c r="L24" s="3">
        <f>ROUND((H24-J24),5)</f>
        <v>-1080</v>
      </c>
      <c r="M24" s="20"/>
      <c r="N24" s="28">
        <f>ROUND(IF(H24=0, IF(J24=0, 0, SIGN(-J24)), IF(J24=0, SIGN(H24), (H24-J24)/ABS(J24))),5)</f>
        <v>-1</v>
      </c>
    </row>
    <row r="25" spans="1:14" x14ac:dyDescent="0.25">
      <c r="A25" s="1"/>
      <c r="B25" s="1"/>
      <c r="C25" s="1"/>
      <c r="D25" s="1"/>
      <c r="E25" s="1"/>
      <c r="F25" s="1" t="s">
        <v>65</v>
      </c>
      <c r="G25" s="1"/>
      <c r="H25" s="2">
        <f>ROUND(SUM(H14:H24),5)</f>
        <v>59957.19</v>
      </c>
      <c r="I25" s="20"/>
      <c r="J25" s="2">
        <f>ROUND(SUM(J14:J24),5)</f>
        <v>52815.61</v>
      </c>
      <c r="K25" s="20"/>
      <c r="L25" s="2">
        <f>ROUND((H25-J25),5)</f>
        <v>7141.58</v>
      </c>
      <c r="M25" s="20"/>
      <c r="N25" s="24">
        <f>ROUND(IF(H25=0, IF(J25=0, 0, SIGN(-J25)), IF(J25=0, SIGN(H25), (H25-J25)/ABS(J25))),5)</f>
        <v>0.13522000000000001</v>
      </c>
    </row>
    <row r="26" spans="1:14" x14ac:dyDescent="0.25">
      <c r="A26" s="1"/>
      <c r="B26" s="1"/>
      <c r="C26" s="1"/>
      <c r="D26" s="1"/>
      <c r="E26" s="1"/>
      <c r="F26" s="1" t="s">
        <v>66</v>
      </c>
      <c r="G26" s="1"/>
      <c r="H26" s="2"/>
      <c r="I26" s="20"/>
      <c r="J26" s="2"/>
      <c r="K26" s="20"/>
      <c r="L26" s="2"/>
      <c r="M26" s="20"/>
      <c r="N26" s="24"/>
    </row>
    <row r="27" spans="1:14" x14ac:dyDescent="0.25">
      <c r="A27" s="1"/>
      <c r="B27" s="1"/>
      <c r="C27" s="1"/>
      <c r="D27" s="1"/>
      <c r="E27" s="1"/>
      <c r="F27" s="1"/>
      <c r="G27" s="1" t="s">
        <v>59</v>
      </c>
      <c r="H27" s="2">
        <v>4122.1400000000003</v>
      </c>
      <c r="I27" s="20"/>
      <c r="J27" s="2">
        <v>0</v>
      </c>
      <c r="K27" s="20"/>
      <c r="L27" s="2">
        <f>ROUND((H27-J27),5)</f>
        <v>4122.1400000000003</v>
      </c>
      <c r="M27" s="20"/>
      <c r="N27" s="24">
        <f>ROUND(IF(H27=0, IF(J27=0, 0, SIGN(-J27)), IF(J27=0, SIGN(H27), (H27-J27)/ABS(J27))),5)</f>
        <v>1</v>
      </c>
    </row>
    <row r="28" spans="1:14" x14ac:dyDescent="0.25">
      <c r="A28" s="1"/>
      <c r="B28" s="1"/>
      <c r="C28" s="1"/>
      <c r="D28" s="1"/>
      <c r="E28" s="1"/>
      <c r="F28" s="1"/>
      <c r="G28" s="1" t="s">
        <v>67</v>
      </c>
      <c r="H28" s="2">
        <v>42.69</v>
      </c>
      <c r="I28" s="20"/>
      <c r="J28" s="2">
        <v>114</v>
      </c>
      <c r="K28" s="20"/>
      <c r="L28" s="2">
        <f>ROUND((H28-J28),5)</f>
        <v>-71.31</v>
      </c>
      <c r="M28" s="20"/>
      <c r="N28" s="24">
        <f>ROUND(IF(H28=0, IF(J28=0, 0, SIGN(-J28)), IF(J28=0, SIGN(H28), (H28-J28)/ABS(J28))),5)</f>
        <v>-0.62553000000000003</v>
      </c>
    </row>
    <row r="29" spans="1:14" x14ac:dyDescent="0.25">
      <c r="A29" s="1"/>
      <c r="B29" s="1"/>
      <c r="C29" s="1"/>
      <c r="D29" s="1"/>
      <c r="E29" s="1"/>
      <c r="F29" s="1"/>
      <c r="G29" s="1" t="s">
        <v>68</v>
      </c>
      <c r="H29" s="2">
        <v>227.77</v>
      </c>
      <c r="I29" s="20"/>
      <c r="J29" s="2">
        <v>153.25</v>
      </c>
      <c r="K29" s="20"/>
      <c r="L29" s="2">
        <f>ROUND((H29-J29),5)</f>
        <v>74.52</v>
      </c>
      <c r="M29" s="20"/>
      <c r="N29" s="24">
        <f>ROUND(IF(H29=0, IF(J29=0, 0, SIGN(-J29)), IF(J29=0, SIGN(H29), (H29-J29)/ABS(J29))),5)</f>
        <v>0.48626000000000003</v>
      </c>
    </row>
    <row r="30" spans="1:14" ht="15.75" thickBot="1" x14ac:dyDescent="0.3">
      <c r="A30" s="1"/>
      <c r="B30" s="1"/>
      <c r="C30" s="1"/>
      <c r="D30" s="1"/>
      <c r="E30" s="1"/>
      <c r="F30" s="1"/>
      <c r="G30" s="1" t="s">
        <v>64</v>
      </c>
      <c r="H30" s="3">
        <v>219.21</v>
      </c>
      <c r="I30" s="20"/>
      <c r="J30" s="3">
        <v>453.31</v>
      </c>
      <c r="K30" s="20"/>
      <c r="L30" s="3">
        <f>ROUND((H30-J30),5)</f>
        <v>-234.1</v>
      </c>
      <c r="M30" s="20"/>
      <c r="N30" s="28">
        <f>ROUND(IF(H30=0, IF(J30=0, 0, SIGN(-J30)), IF(J30=0, SIGN(H30), (H30-J30)/ABS(J30))),5)</f>
        <v>-0.51641999999999999</v>
      </c>
    </row>
    <row r="31" spans="1:14" x14ac:dyDescent="0.25">
      <c r="A31" s="1"/>
      <c r="B31" s="1"/>
      <c r="C31" s="1"/>
      <c r="D31" s="1"/>
      <c r="E31" s="1"/>
      <c r="F31" s="1" t="s">
        <v>69</v>
      </c>
      <c r="G31" s="1"/>
      <c r="H31" s="2">
        <f>ROUND(SUM(H26:H30),5)</f>
        <v>4611.8100000000004</v>
      </c>
      <c r="I31" s="20"/>
      <c r="J31" s="2">
        <f>ROUND(SUM(J26:J30),5)</f>
        <v>720.56</v>
      </c>
      <c r="K31" s="20"/>
      <c r="L31" s="2">
        <f>ROUND((H31-J31),5)</f>
        <v>3891.25</v>
      </c>
      <c r="M31" s="20"/>
      <c r="N31" s="24">
        <f>ROUND(IF(H31=0, IF(J31=0, 0, SIGN(-J31)), IF(J31=0, SIGN(H31), (H31-J31)/ABS(J31))),5)</f>
        <v>5.4003100000000002</v>
      </c>
    </row>
    <row r="32" spans="1:14" x14ac:dyDescent="0.25">
      <c r="A32" s="1"/>
      <c r="B32" s="1"/>
      <c r="C32" s="1"/>
      <c r="D32" s="1"/>
      <c r="E32" s="1"/>
      <c r="F32" s="1" t="s">
        <v>87</v>
      </c>
      <c r="G32" s="1"/>
      <c r="H32" s="2">
        <v>0</v>
      </c>
      <c r="I32" s="20"/>
      <c r="J32" s="2">
        <v>70000</v>
      </c>
      <c r="K32" s="20"/>
      <c r="L32" s="2">
        <f>ROUND((H32-J32),5)</f>
        <v>-70000</v>
      </c>
      <c r="M32" s="20"/>
      <c r="N32" s="24">
        <f>ROUND(IF(H32=0, IF(J32=0, 0, SIGN(-J32)), IF(J32=0, SIGN(H32), (H32-J32)/ABS(J32))),5)</f>
        <v>-1</v>
      </c>
    </row>
    <row r="33" spans="1:14" x14ac:dyDescent="0.25">
      <c r="A33" s="1"/>
      <c r="B33" s="1"/>
      <c r="C33" s="1"/>
      <c r="D33" s="1"/>
      <c r="E33" s="1"/>
      <c r="F33" s="1" t="s">
        <v>70</v>
      </c>
      <c r="G33" s="1"/>
      <c r="H33" s="2">
        <v>6972.07</v>
      </c>
      <c r="I33" s="20"/>
      <c r="J33" s="2">
        <v>4933.3999999999996</v>
      </c>
      <c r="K33" s="20"/>
      <c r="L33" s="2">
        <f>ROUND((H33-J33),5)</f>
        <v>2038.67</v>
      </c>
      <c r="M33" s="20"/>
      <c r="N33" s="24">
        <f>ROUND(IF(H33=0, IF(J33=0, 0, SIGN(-J33)), IF(J33=0, SIGN(H33), (H33-J33)/ABS(J33))),5)</f>
        <v>0.41324</v>
      </c>
    </row>
    <row r="34" spans="1:14" ht="15.75" thickBot="1" x14ac:dyDescent="0.3">
      <c r="A34" s="1"/>
      <c r="B34" s="1"/>
      <c r="C34" s="1"/>
      <c r="D34" s="1"/>
      <c r="E34" s="1"/>
      <c r="F34" s="1" t="s">
        <v>71</v>
      </c>
      <c r="G34" s="1"/>
      <c r="H34" s="3">
        <v>3044</v>
      </c>
      <c r="I34" s="20"/>
      <c r="J34" s="3">
        <v>0</v>
      </c>
      <c r="K34" s="20"/>
      <c r="L34" s="3">
        <f>ROUND((H34-J34),5)</f>
        <v>3044</v>
      </c>
      <c r="M34" s="20"/>
      <c r="N34" s="28">
        <f>ROUND(IF(H34=0, IF(J34=0, 0, SIGN(-J34)), IF(J34=0, SIGN(H34), (H34-J34)/ABS(J34))),5)</f>
        <v>1</v>
      </c>
    </row>
    <row r="35" spans="1:14" x14ac:dyDescent="0.25">
      <c r="A35" s="1"/>
      <c r="B35" s="1"/>
      <c r="C35" s="1"/>
      <c r="D35" s="1"/>
      <c r="E35" s="1" t="s">
        <v>72</v>
      </c>
      <c r="F35" s="1"/>
      <c r="G35" s="1"/>
      <c r="H35" s="2">
        <f>ROUND(H13+H25+SUM(H31:H34),5)</f>
        <v>74585.070000000007</v>
      </c>
      <c r="I35" s="20"/>
      <c r="J35" s="2">
        <f>ROUND(J13+J25+SUM(J31:J34),5)</f>
        <v>128469.57</v>
      </c>
      <c r="K35" s="20"/>
      <c r="L35" s="2">
        <f>ROUND((H35-J35),5)</f>
        <v>-53884.5</v>
      </c>
      <c r="M35" s="20"/>
      <c r="N35" s="24">
        <f>ROUND(IF(H35=0, IF(J35=0, 0, SIGN(-J35)), IF(J35=0, SIGN(H35), (H35-J35)/ABS(J35))),5)</f>
        <v>-0.41943000000000003</v>
      </c>
    </row>
    <row r="36" spans="1:14" x14ac:dyDescent="0.25">
      <c r="A36" s="1"/>
      <c r="B36" s="1"/>
      <c r="C36" s="1"/>
      <c r="D36" s="1"/>
      <c r="E36" s="1" t="s">
        <v>73</v>
      </c>
      <c r="F36" s="1"/>
      <c r="G36" s="1"/>
      <c r="H36" s="2"/>
      <c r="I36" s="20"/>
      <c r="J36" s="2"/>
      <c r="K36" s="20"/>
      <c r="L36" s="2"/>
      <c r="M36" s="20"/>
      <c r="N36" s="24"/>
    </row>
    <row r="37" spans="1:14" ht="15.75" thickBot="1" x14ac:dyDescent="0.3">
      <c r="A37" s="1"/>
      <c r="B37" s="1"/>
      <c r="C37" s="1"/>
      <c r="D37" s="1"/>
      <c r="E37" s="1"/>
      <c r="F37" s="1" t="s">
        <v>74</v>
      </c>
      <c r="G37" s="1"/>
      <c r="H37" s="3">
        <v>30</v>
      </c>
      <c r="I37" s="20"/>
      <c r="J37" s="3">
        <v>30</v>
      </c>
      <c r="K37" s="20"/>
      <c r="L37" s="3">
        <f>ROUND((H37-J37),5)</f>
        <v>0</v>
      </c>
      <c r="M37" s="20"/>
      <c r="N37" s="28">
        <f>ROUND(IF(H37=0, IF(J37=0, 0, SIGN(-J37)), IF(J37=0, SIGN(H37), (H37-J37)/ABS(J37))),5)</f>
        <v>0</v>
      </c>
    </row>
    <row r="38" spans="1:14" x14ac:dyDescent="0.25">
      <c r="A38" s="1"/>
      <c r="B38" s="1"/>
      <c r="C38" s="1"/>
      <c r="D38" s="1"/>
      <c r="E38" s="1" t="s">
        <v>75</v>
      </c>
      <c r="F38" s="1"/>
      <c r="G38" s="1"/>
      <c r="H38" s="2">
        <f>ROUND(SUM(H36:H37),5)</f>
        <v>30</v>
      </c>
      <c r="I38" s="20"/>
      <c r="J38" s="2">
        <f>ROUND(SUM(J36:J37),5)</f>
        <v>30</v>
      </c>
      <c r="K38" s="20"/>
      <c r="L38" s="2">
        <f>ROUND((H38-J38),5)</f>
        <v>0</v>
      </c>
      <c r="M38" s="20"/>
      <c r="N38" s="24">
        <f>ROUND(IF(H38=0, IF(J38=0, 0, SIGN(-J38)), IF(J38=0, SIGN(H38), (H38-J38)/ABS(J38))),5)</f>
        <v>0</v>
      </c>
    </row>
    <row r="39" spans="1:14" x14ac:dyDescent="0.25">
      <c r="A39" s="1"/>
      <c r="B39" s="1"/>
      <c r="C39" s="1"/>
      <c r="D39" s="1"/>
      <c r="E39" s="1" t="s">
        <v>76</v>
      </c>
      <c r="F39" s="1"/>
      <c r="G39" s="1"/>
      <c r="H39" s="2"/>
      <c r="I39" s="20"/>
      <c r="J39" s="2"/>
      <c r="K39" s="20"/>
      <c r="L39" s="2"/>
      <c r="M39" s="20"/>
      <c r="N39" s="24"/>
    </row>
    <row r="40" spans="1:14" ht="15.75" thickBot="1" x14ac:dyDescent="0.3">
      <c r="A40" s="1"/>
      <c r="B40" s="1"/>
      <c r="C40" s="1"/>
      <c r="D40" s="1"/>
      <c r="E40" s="1"/>
      <c r="F40" s="1" t="s">
        <v>77</v>
      </c>
      <c r="G40" s="1"/>
      <c r="H40" s="25">
        <v>1292.0999999999999</v>
      </c>
      <c r="I40" s="20"/>
      <c r="J40" s="25">
        <v>0</v>
      </c>
      <c r="K40" s="20"/>
      <c r="L40" s="25">
        <f>ROUND((H40-J40),5)</f>
        <v>1292.0999999999999</v>
      </c>
      <c r="M40" s="20"/>
      <c r="N40" s="26">
        <f>ROUND(IF(H40=0, IF(J40=0, 0, SIGN(-J40)), IF(J40=0, SIGN(H40), (H40-J40)/ABS(J40))),5)</f>
        <v>1</v>
      </c>
    </row>
    <row r="41" spans="1:14" ht="15.75" thickBot="1" x14ac:dyDescent="0.3">
      <c r="A41" s="1"/>
      <c r="B41" s="1"/>
      <c r="C41" s="1"/>
      <c r="D41" s="1"/>
      <c r="E41" s="1" t="s">
        <v>78</v>
      </c>
      <c r="F41" s="1"/>
      <c r="G41" s="1"/>
      <c r="H41" s="5">
        <f>ROUND(SUM(H39:H40),5)</f>
        <v>1292.0999999999999</v>
      </c>
      <c r="I41" s="20"/>
      <c r="J41" s="5">
        <f>ROUND(SUM(J39:J40),5)</f>
        <v>0</v>
      </c>
      <c r="K41" s="20"/>
      <c r="L41" s="5">
        <f>ROUND((H41-J41),5)</f>
        <v>1292.0999999999999</v>
      </c>
      <c r="M41" s="20"/>
      <c r="N41" s="29">
        <f>ROUND(IF(H41=0, IF(J41=0, 0, SIGN(-J41)), IF(J41=0, SIGN(H41), (H41-J41)/ABS(J41))),5)</f>
        <v>1</v>
      </c>
    </row>
    <row r="42" spans="1:14" ht="15.75" thickBot="1" x14ac:dyDescent="0.3">
      <c r="A42" s="1"/>
      <c r="B42" s="1"/>
      <c r="C42" s="1"/>
      <c r="D42" s="1" t="s">
        <v>79</v>
      </c>
      <c r="E42" s="1"/>
      <c r="F42" s="1"/>
      <c r="G42" s="1"/>
      <c r="H42" s="5">
        <f>ROUND(H12+H35+H38+H41,5)</f>
        <v>75907.17</v>
      </c>
      <c r="I42" s="20"/>
      <c r="J42" s="5">
        <f>ROUND(J12+J35+J38+J41,5)</f>
        <v>128499.57</v>
      </c>
      <c r="K42" s="20"/>
      <c r="L42" s="5">
        <f>ROUND((H42-J42),5)</f>
        <v>-52592.4</v>
      </c>
      <c r="M42" s="20"/>
      <c r="N42" s="29">
        <f>ROUND(IF(H42=0, IF(J42=0, 0, SIGN(-J42)), IF(J42=0, SIGN(H42), (H42-J42)/ABS(J42))),5)</f>
        <v>-0.40927999999999998</v>
      </c>
    </row>
    <row r="43" spans="1:14" ht="15.75" thickBot="1" x14ac:dyDescent="0.3">
      <c r="A43" s="1"/>
      <c r="B43" s="1" t="s">
        <v>80</v>
      </c>
      <c r="C43" s="1"/>
      <c r="D43" s="1"/>
      <c r="E43" s="1"/>
      <c r="F43" s="1"/>
      <c r="G43" s="1"/>
      <c r="H43" s="5">
        <f>ROUND(H6+H11-H42,5)</f>
        <v>2661.77</v>
      </c>
      <c r="I43" s="20"/>
      <c r="J43" s="5">
        <f>ROUND(J6+J11-J42,5)</f>
        <v>-56541.63</v>
      </c>
      <c r="K43" s="20"/>
      <c r="L43" s="5">
        <f>ROUND((H43-J43),5)</f>
        <v>59203.4</v>
      </c>
      <c r="M43" s="20"/>
      <c r="N43" s="29">
        <f>ROUND(IF(H43=0, IF(J43=0, 0, SIGN(-J43)), IF(J43=0, SIGN(H43), (H43-J43)/ABS(J43))),5)</f>
        <v>1.04708</v>
      </c>
    </row>
    <row r="44" spans="1:14" s="7" customFormat="1" ht="12" thickBot="1" x14ac:dyDescent="0.25">
      <c r="A44" s="1" t="s">
        <v>40</v>
      </c>
      <c r="B44" s="1"/>
      <c r="C44" s="1"/>
      <c r="D44" s="1"/>
      <c r="E44" s="1"/>
      <c r="F44" s="1"/>
      <c r="G44" s="1"/>
      <c r="H44" s="6">
        <f>H43</f>
        <v>2661.77</v>
      </c>
      <c r="I44" s="1"/>
      <c r="J44" s="6">
        <f>J43</f>
        <v>-56541.63</v>
      </c>
      <c r="K44" s="1"/>
      <c r="L44" s="6">
        <f>ROUND((H44-J44),5)</f>
        <v>59203.4</v>
      </c>
      <c r="M44" s="1"/>
      <c r="N44" s="30">
        <f>ROUND(IF(H44=0, IF(J44=0, 0, SIGN(-J44)), IF(J44=0, SIGN(H44), (H44-J44)/ABS(J44))),5)</f>
        <v>1.04708</v>
      </c>
    </row>
    <row r="45" spans="1:14" ht="15.75" thickTop="1" x14ac:dyDescent="0.25"/>
  </sheetData>
  <pageMargins left="0.7" right="0.7" top="0.75" bottom="0.75" header="0.1" footer="0.3"/>
  <pageSetup orientation="portrait" r:id="rId1"/>
  <headerFoot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5122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5122" r:id="rId4" name="HEADER"/>
      </mc:Fallback>
    </mc:AlternateContent>
    <mc:AlternateContent xmlns:mc="http://schemas.openxmlformats.org/markup-compatibility/2006">
      <mc:Choice Requires="x14">
        <control shapeId="5121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5121" r:id="rId6" name="FILTE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QuickBooks Desktop Export Tips</vt:lpstr>
      <vt:lpstr>BS</vt:lpstr>
      <vt:lpstr>Monthly</vt:lpstr>
      <vt:lpstr>PYC</vt:lpstr>
      <vt:lpstr>BS!Print_Titles</vt:lpstr>
      <vt:lpstr>Monthly!Print_Titles</vt:lpstr>
      <vt:lpstr>PYC!Print_Titles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Ranjini</dc:creator>
  <cp:lastModifiedBy>Ranjini</cp:lastModifiedBy>
  <dcterms:created xsi:type="dcterms:W3CDTF">2025-03-06T07:29:26Z</dcterms:created>
  <dcterms:modified xsi:type="dcterms:W3CDTF">2025-03-06T07:36:38Z</dcterms:modified>
</cp:coreProperties>
</file>